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230"/>
  </bookViews>
  <sheets>
    <sheet name="SEFU As of Q4-2020" sheetId="1" r:id="rId1"/>
  </sheets>
  <definedNames>
    <definedName name="_xlnm.Print_Area" localSheetId="0">'SEFU As of Q4-2020'!$A$1:$X$58</definedName>
  </definedNames>
  <calcPr calcId="144525"/>
</workbook>
</file>

<file path=xl/calcChain.xml><?xml version="1.0" encoding="utf-8"?>
<calcChain xmlns="http://schemas.openxmlformats.org/spreadsheetml/2006/main">
  <c r="Z48" i="1" l="1"/>
  <c r="T43" i="1"/>
  <c r="T42" i="1"/>
  <c r="T41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48" i="1" s="1"/>
  <c r="T22" i="1"/>
  <c r="T13" i="1"/>
  <c r="T11" i="1"/>
  <c r="N11" i="1"/>
  <c r="N10" i="1"/>
  <c r="T50" i="1" l="1"/>
</calcChain>
</file>

<file path=xl/sharedStrings.xml><?xml version="1.0" encoding="utf-8"?>
<sst xmlns="http://schemas.openxmlformats.org/spreadsheetml/2006/main" count="57" uniqueCount="53">
  <si>
    <t>FDP Form 11 - SEF Utilization</t>
  </si>
  <si>
    <t>(DepEd-DBM-DILG Joint Circular No. 1 s. 2017, SEF Budget Accountability Form No. 1)</t>
  </si>
  <si>
    <t>SPECIAL EDUCATION FUND UTILIZATION</t>
  </si>
  <si>
    <r>
      <t>As of 4TH Quarter, CY</t>
    </r>
    <r>
      <rPr>
        <u/>
        <sz val="12"/>
        <color theme="1"/>
        <rFont val="Calibri"/>
        <family val="2"/>
        <scheme val="minor"/>
      </rPr>
      <t>2020</t>
    </r>
  </si>
  <si>
    <r>
      <t xml:space="preserve">City : </t>
    </r>
    <r>
      <rPr>
        <u/>
        <sz val="12"/>
        <color theme="1"/>
        <rFont val="Calibri"/>
        <family val="2"/>
        <scheme val="minor"/>
      </rPr>
      <t>Tuguegarao</t>
    </r>
  </si>
  <si>
    <t>Receipt from SEF</t>
  </si>
  <si>
    <t>Balance from Continuing Appropriation</t>
  </si>
  <si>
    <t>P</t>
  </si>
  <si>
    <t>Special Education Tax (Net of Discount)</t>
  </si>
  <si>
    <t>Interest Income</t>
  </si>
  <si>
    <t>Total receipts</t>
  </si>
  <si>
    <t>Less:</t>
  </si>
  <si>
    <t>DISBURSEMENTS (broken down by expense class and by object of expenditures)</t>
  </si>
  <si>
    <t>Personal Services</t>
  </si>
  <si>
    <t>july</t>
  </si>
  <si>
    <t>aug</t>
  </si>
  <si>
    <t>sep</t>
  </si>
  <si>
    <t>Payment of Salaries and Wages of Casual Employees</t>
  </si>
  <si>
    <t>Other Monetary Benefits</t>
  </si>
  <si>
    <t>Maintenance and Other Operating Expenses</t>
  </si>
  <si>
    <t>Food Allowance for Athletes and coaches during Tuguegarao City Meet 2019</t>
  </si>
  <si>
    <t>Insurance Premium for City Meet Athletes</t>
  </si>
  <si>
    <t>Various expenses during Tuguegarao City Meet 2019</t>
  </si>
  <si>
    <t>Meals and Snacks  during training for CAVRAA 2020</t>
  </si>
  <si>
    <t>Athletics and Sports uniform for Tug. City Contingent for CAVRAA 2020</t>
  </si>
  <si>
    <t>Various expenses during CAVRAA 2019</t>
  </si>
  <si>
    <t>Repairs and Maintenance - School Building</t>
  </si>
  <si>
    <t>Cash Allowance of Athletes, Coaches, chaperon , Training Staff for CAVRAA 2019</t>
  </si>
  <si>
    <t>Sports Equipment for Tuguegarao City Contingent to 2019 CAVRAA Meet</t>
  </si>
  <si>
    <t>Cash allowance of athletes, coaches, trainers and delegations for 2019 PALARAONG PAMBANSA</t>
  </si>
  <si>
    <t>Payment of various expenses during CAVRAA</t>
  </si>
  <si>
    <t>Payment of wages of Job Orders</t>
  </si>
  <si>
    <t>Financial Assistance for CY 2019 Brigada Eskwela</t>
  </si>
  <si>
    <t>Air fare of Palarong Pambansa Delegates to Davao City on April 26-30, 2019</t>
  </si>
  <si>
    <t>Accident Assistance Benefit (MAAB) Registration fee of Athletes</t>
  </si>
  <si>
    <t>Medicines during CAVRAA</t>
  </si>
  <si>
    <t>Capital Outlay</t>
  </si>
  <si>
    <t>Sports Equipment for CAVRAA</t>
  </si>
  <si>
    <t>Construction of School Buildings</t>
  </si>
  <si>
    <t>Repair of School Buildings</t>
  </si>
  <si>
    <t>Improvement / Construction of School Gymnasium</t>
  </si>
  <si>
    <t>Water Supply System - Tug West High School</t>
  </si>
  <si>
    <t>Installation of Airconditioning Unit at SPA Bldg in Cagayan Nat'l High School</t>
  </si>
  <si>
    <t>6 units Duplicating / Printing Machine for Modules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</si>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</sst>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0000_);_(* \(#,##0.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2" fillId="0" borderId="0" xfId="0" applyFont="1" applyAlignment="1"/>
    <xf numFmtId="0" fontId="3" fillId="0" borderId="0" xfId="0" applyFont="1" applyAlignment="1"/>
    <xf numFmtId="164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0" fontId="5" fillId="0" borderId="0" xfId="0" applyFont="1" applyBorder="1"/>
    <xf numFmtId="4" fontId="0" fillId="0" borderId="0" xfId="0" applyNumberFormat="1"/>
    <xf numFmtId="0" fontId="5" fillId="0" borderId="2" xfId="0" applyFont="1" applyBorder="1"/>
    <xf numFmtId="43" fontId="0" fillId="0" borderId="0" xfId="0" applyNumberFormat="1"/>
    <xf numFmtId="0" fontId="7" fillId="0" borderId="1" xfId="0" applyFont="1" applyBorder="1"/>
    <xf numFmtId="43" fontId="5" fillId="0" borderId="0" xfId="1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right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43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2" xfId="1" applyFont="1" applyBorder="1" applyAlignment="1">
      <alignment horizontal="right"/>
    </xf>
    <xf numFmtId="43" fontId="5" fillId="0" borderId="2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left"/>
    </xf>
    <xf numFmtId="43" fontId="5" fillId="0" borderId="1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57</xdr:row>
      <xdr:rowOff>0</xdr:rowOff>
    </xdr:from>
    <xdr:to>
      <xdr:col>3</xdr:col>
      <xdr:colOff>469900</xdr:colOff>
      <xdr:row>57</xdr:row>
      <xdr:rowOff>0</xdr:rowOff>
    </xdr:to>
    <xdr:cxnSp macro="">
      <xdr:nvCxnSpPr>
        <xdr:cNvPr id="2" name="Straight Connector 1"/>
        <xdr:cNvCxnSpPr/>
      </xdr:nvCxnSpPr>
      <xdr:spPr>
        <a:xfrm>
          <a:off x="260350" y="8258175"/>
          <a:ext cx="170497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158750</xdr:colOff>
      <xdr:row>57</xdr:row>
      <xdr:rowOff>0</xdr:rowOff>
    </xdr:from>
    <xdr:to>
      <xdr:col>9</xdr:col>
      <xdr:colOff>368300</xdr:colOff>
      <xdr:row>57</xdr:row>
      <xdr:rowOff>0</xdr:rowOff>
    </xdr:to>
    <xdr:cxnSp macro="">
      <xdr:nvCxnSpPr>
        <xdr:cNvPr id="3" name="Straight Connector 2"/>
        <xdr:cNvCxnSpPr/>
      </xdr:nvCxnSpPr>
      <xdr:spPr>
        <a:xfrm>
          <a:off x="3482975" y="8258175"/>
          <a:ext cx="189547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8"/>
  <sheetViews>
    <sheetView tabSelected="1" view="pageBreakPreview" topLeftCell="A3" zoomScaleNormal="100" zoomScaleSheetLayoutView="100" workbookViewId="0">
      <selection activeCell="Z12" sqref="Z12"/>
    </sheetView>
  </sheetViews>
  <sheetFormatPr defaultRowHeight="15" x14ac:dyDescent="0.25"/>
  <cols>
    <col min="1" max="1" width="4.140625" customWidth="1"/>
    <col min="10" max="10" width="3.42578125" customWidth="1"/>
    <col min="12" max="12" width="9.140625" hidden="1" customWidth="1"/>
    <col min="13" max="13" width="2" customWidth="1"/>
    <col min="14" max="14" width="15.42578125" style="1" hidden="1" customWidth="1"/>
    <col min="15" max="15" width="12.42578125" style="1" hidden="1" customWidth="1"/>
    <col min="16" max="16" width="15.42578125" style="1" hidden="1" customWidth="1"/>
    <col min="17" max="17" width="11.5703125" style="1" hidden="1" customWidth="1"/>
    <col min="18" max="19" width="10.140625" style="1" hidden="1" customWidth="1"/>
    <col min="20" max="21" width="9.140625" hidden="1" customWidth="1"/>
    <col min="22" max="22" width="0" hidden="1" customWidth="1"/>
    <col min="24" max="24" width="8" customWidth="1"/>
    <col min="25" max="25" width="21.85546875" customWidth="1"/>
    <col min="26" max="26" width="14.28515625" bestFit="1" customWidth="1"/>
  </cols>
  <sheetData>
    <row r="1" spans="1:26" x14ac:dyDescent="0.25">
      <c r="A1" s="41" t="s">
        <v>0</v>
      </c>
      <c r="B1" s="41"/>
      <c r="C1" s="41"/>
    </row>
    <row r="2" spans="1:26" x14ac:dyDescent="0.25">
      <c r="A2" s="2" t="s">
        <v>1</v>
      </c>
      <c r="B2" s="2"/>
      <c r="C2" s="2"/>
    </row>
    <row r="3" spans="1:26" x14ac:dyDescent="0.25">
      <c r="A3" s="3"/>
      <c r="B3" s="3"/>
      <c r="C3" s="3"/>
      <c r="Y3" s="1"/>
    </row>
    <row r="4" spans="1:26" ht="15.75" x14ac:dyDescent="0.2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1"/>
    </row>
    <row r="5" spans="1:26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1"/>
      <c r="Z5" s="4"/>
    </row>
    <row r="6" spans="1:26" ht="11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6"/>
      <c r="S6" s="6"/>
      <c r="T6" s="5"/>
      <c r="U6" s="5"/>
      <c r="V6" s="5"/>
      <c r="W6" s="5"/>
      <c r="X6" s="5"/>
      <c r="Y6" s="1"/>
    </row>
    <row r="7" spans="1:26" ht="15.75" x14ac:dyDescent="0.25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  <c r="P7" s="6"/>
      <c r="Q7" s="6"/>
      <c r="R7" s="6"/>
      <c r="S7" s="6"/>
      <c r="T7" s="5"/>
      <c r="U7" s="5"/>
      <c r="V7" s="5"/>
      <c r="W7" s="5"/>
      <c r="X7" s="5"/>
      <c r="Y7" s="1"/>
    </row>
    <row r="8" spans="1:26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5"/>
      <c r="U8" s="5"/>
      <c r="V8" s="5"/>
      <c r="W8" s="5"/>
      <c r="X8" s="5"/>
      <c r="Y8" s="1"/>
    </row>
    <row r="9" spans="1:26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25"/>
      <c r="U9" s="25"/>
      <c r="V9" s="25"/>
      <c r="W9" s="25"/>
      <c r="X9" s="25"/>
      <c r="Y9" s="1"/>
    </row>
    <row r="10" spans="1:26" ht="15.75" x14ac:dyDescent="0.25">
      <c r="A10" s="5"/>
      <c r="B10" s="7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8"/>
      <c r="M10" s="5" t="s">
        <v>7</v>
      </c>
      <c r="N10" s="6">
        <f>1057322.28-16306.17</f>
        <v>1041016.11</v>
      </c>
      <c r="O10" s="6">
        <v>421260.64</v>
      </c>
      <c r="P10" s="6">
        <v>1361974.28</v>
      </c>
      <c r="Q10" s="6"/>
      <c r="R10" s="6"/>
      <c r="S10" s="6"/>
      <c r="T10" s="42">
        <v>3507310.07</v>
      </c>
      <c r="U10" s="42"/>
      <c r="V10" s="42"/>
      <c r="W10" s="42"/>
      <c r="X10" s="42"/>
      <c r="Y10" s="9"/>
    </row>
    <row r="11" spans="1:26" ht="15.75" x14ac:dyDescent="0.25">
      <c r="A11" s="5"/>
      <c r="B11" s="7" t="s">
        <v>8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5"/>
      <c r="N11" s="6">
        <f>1057322.28-16306.17</f>
        <v>1041016.11</v>
      </c>
      <c r="O11" s="6">
        <v>421260.64</v>
      </c>
      <c r="P11" s="6">
        <v>1361974.28</v>
      </c>
      <c r="Q11" s="6"/>
      <c r="R11" s="6"/>
      <c r="S11" s="6"/>
      <c r="T11" s="42">
        <f>29849935.57</f>
        <v>29849935.57</v>
      </c>
      <c r="U11" s="42"/>
      <c r="V11" s="42"/>
      <c r="W11" s="42"/>
      <c r="X11" s="42"/>
      <c r="Y11" s="9"/>
    </row>
    <row r="12" spans="1:26" ht="15.75" x14ac:dyDescent="0.25">
      <c r="A12" s="5"/>
      <c r="B12" s="10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8"/>
      <c r="M12" s="5"/>
      <c r="N12" s="6"/>
      <c r="O12" s="6"/>
      <c r="P12" s="6"/>
      <c r="Q12" s="6"/>
      <c r="R12" s="6"/>
      <c r="S12" s="6"/>
      <c r="T12" s="38">
        <v>12902.99</v>
      </c>
      <c r="U12" s="38"/>
      <c r="V12" s="38"/>
      <c r="W12" s="38"/>
      <c r="X12" s="38"/>
      <c r="Y12" s="9"/>
    </row>
    <row r="13" spans="1:26" ht="16.5" thickBot="1" x14ac:dyDescent="0.3">
      <c r="A13" s="5"/>
      <c r="B13" s="5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 t="s">
        <v>7</v>
      </c>
      <c r="N13" s="6"/>
      <c r="O13" s="6"/>
      <c r="P13" s="6"/>
      <c r="Q13" s="6"/>
      <c r="R13" s="6"/>
      <c r="S13" s="6"/>
      <c r="T13" s="39">
        <f>SUM(T10:X12)</f>
        <v>33370148.629999999</v>
      </c>
      <c r="U13" s="39"/>
      <c r="V13" s="39"/>
      <c r="W13" s="39"/>
      <c r="X13" s="39"/>
      <c r="Y13" s="9"/>
    </row>
    <row r="14" spans="1:26" ht="16.5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6"/>
      <c r="P14" s="6"/>
      <c r="Q14" s="6"/>
      <c r="R14" s="6"/>
      <c r="S14" s="6"/>
      <c r="T14" s="25"/>
      <c r="U14" s="25"/>
      <c r="V14" s="25"/>
      <c r="W14" s="25"/>
      <c r="X14" s="25"/>
      <c r="Y14" s="11"/>
    </row>
    <row r="15" spans="1:26" ht="15.75" x14ac:dyDescent="0.25">
      <c r="A15" s="5" t="s">
        <v>11</v>
      </c>
      <c r="B15" s="5" t="s">
        <v>12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/>
      <c r="P15" s="6"/>
      <c r="Q15" s="6"/>
      <c r="R15" s="6"/>
      <c r="S15" s="6"/>
      <c r="T15" s="25"/>
      <c r="U15" s="25"/>
      <c r="V15" s="25"/>
      <c r="W15" s="25"/>
      <c r="X15" s="25"/>
      <c r="Y15" s="11"/>
    </row>
    <row r="16" spans="1:26" ht="6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6"/>
      <c r="P16" s="6"/>
      <c r="Q16" s="6"/>
      <c r="R16" s="6"/>
      <c r="S16" s="6"/>
      <c r="T16" s="5"/>
      <c r="U16" s="5"/>
      <c r="V16" s="5"/>
      <c r="W16" s="5"/>
      <c r="X16" s="5"/>
    </row>
    <row r="17" spans="1:24" ht="14.25" customHeight="1" x14ac:dyDescent="0.25">
      <c r="A17" s="5"/>
      <c r="B17" s="12" t="s">
        <v>13</v>
      </c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  <c r="N17" s="13" t="s">
        <v>14</v>
      </c>
      <c r="O17" s="13" t="s">
        <v>15</v>
      </c>
      <c r="P17" s="13" t="s">
        <v>16</v>
      </c>
      <c r="Q17" s="13"/>
      <c r="R17" s="13"/>
      <c r="S17" s="6"/>
      <c r="T17" s="5"/>
      <c r="U17" s="5"/>
      <c r="V17" s="5"/>
      <c r="W17" s="7"/>
      <c r="X17" s="7"/>
    </row>
    <row r="18" spans="1:24" ht="15.75" x14ac:dyDescent="0.25">
      <c r="A18" s="5"/>
      <c r="B18" s="29" t="s">
        <v>17</v>
      </c>
      <c r="C18" s="29"/>
      <c r="D18" s="29"/>
      <c r="E18" s="29"/>
      <c r="F18" s="29"/>
      <c r="G18" s="29"/>
      <c r="H18" s="29"/>
      <c r="I18" s="29"/>
      <c r="J18" s="29"/>
      <c r="K18" s="29"/>
      <c r="L18" s="14"/>
      <c r="M18" s="5" t="s">
        <v>7</v>
      </c>
      <c r="N18" s="6"/>
      <c r="O18" s="6"/>
      <c r="P18" s="6"/>
      <c r="Q18" s="6"/>
      <c r="R18" s="6"/>
      <c r="S18" s="6"/>
      <c r="T18" s="40">
        <v>82221.959999999992</v>
      </c>
      <c r="U18" s="40"/>
      <c r="V18" s="40"/>
      <c r="W18" s="40"/>
      <c r="X18" s="40"/>
    </row>
    <row r="19" spans="1:24" ht="15.75" x14ac:dyDescent="0.25">
      <c r="A19" s="5"/>
      <c r="B19" s="34" t="s">
        <v>18</v>
      </c>
      <c r="C19" s="34"/>
      <c r="D19" s="34"/>
      <c r="E19" s="34"/>
      <c r="F19" s="34"/>
      <c r="G19" s="34"/>
      <c r="H19" s="34"/>
      <c r="I19" s="34"/>
      <c r="J19" s="34"/>
      <c r="K19" s="34"/>
      <c r="L19" s="14"/>
      <c r="M19" s="5"/>
      <c r="N19" s="6"/>
      <c r="O19" s="6"/>
      <c r="P19" s="6"/>
      <c r="Q19" s="6"/>
      <c r="R19" s="6"/>
      <c r="S19" s="6"/>
      <c r="T19" s="37">
        <v>18121.649999999998</v>
      </c>
      <c r="U19" s="37"/>
      <c r="V19" s="37"/>
      <c r="W19" s="37"/>
      <c r="X19" s="37"/>
    </row>
    <row r="20" spans="1:24" ht="8.25" customHeight="1" x14ac:dyDescent="0.25">
      <c r="A20" s="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5"/>
      <c r="N20" s="6"/>
      <c r="O20" s="6"/>
      <c r="P20" s="6"/>
      <c r="Q20" s="6"/>
      <c r="R20" s="6"/>
      <c r="S20" s="6"/>
      <c r="T20" s="16"/>
      <c r="U20" s="16"/>
      <c r="V20" s="16"/>
      <c r="W20" s="16"/>
      <c r="X20" s="16"/>
    </row>
    <row r="21" spans="1:24" ht="15.75" x14ac:dyDescent="0.25">
      <c r="A21" s="5"/>
      <c r="B21" s="17" t="s">
        <v>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8"/>
      <c r="U21" s="8"/>
      <c r="V21" s="8"/>
      <c r="W21" s="8"/>
      <c r="X21" s="8"/>
    </row>
    <row r="22" spans="1:24" ht="15.75" hidden="1" customHeight="1" x14ac:dyDescent="0.25">
      <c r="A22" s="5"/>
      <c r="B22" s="18" t="s">
        <v>20</v>
      </c>
      <c r="C22" s="7"/>
      <c r="D22" s="7"/>
      <c r="E22" s="7"/>
      <c r="F22" s="7"/>
      <c r="G22" s="7"/>
      <c r="H22" s="7"/>
      <c r="I22" s="7"/>
      <c r="J22" s="7"/>
      <c r="K22" s="7"/>
      <c r="L22" s="8"/>
      <c r="M22" s="5"/>
      <c r="N22" s="6"/>
      <c r="O22" s="6"/>
      <c r="P22" s="6"/>
      <c r="Q22" s="6"/>
      <c r="R22" s="6"/>
      <c r="S22" s="6"/>
      <c r="T22" s="33">
        <f t="shared" ref="T22:T31" si="0">SUM(N22:S22)</f>
        <v>0</v>
      </c>
      <c r="U22" s="33"/>
      <c r="V22" s="33"/>
      <c r="W22" s="33"/>
      <c r="X22" s="33"/>
    </row>
    <row r="23" spans="1:24" ht="15.75" hidden="1" customHeight="1" x14ac:dyDescent="0.25">
      <c r="A23" s="5"/>
      <c r="B23" s="18" t="s">
        <v>21</v>
      </c>
      <c r="C23" s="7"/>
      <c r="D23" s="7"/>
      <c r="E23" s="7"/>
      <c r="F23" s="7"/>
      <c r="G23" s="7"/>
      <c r="H23" s="7"/>
      <c r="I23" s="7"/>
      <c r="J23" s="7"/>
      <c r="K23" s="7"/>
      <c r="L23" s="8"/>
      <c r="M23" s="5"/>
      <c r="N23" s="6"/>
      <c r="O23" s="6"/>
      <c r="P23" s="6"/>
      <c r="Q23" s="6"/>
      <c r="R23" s="6"/>
      <c r="S23" s="6"/>
      <c r="T23" s="33">
        <f t="shared" si="0"/>
        <v>0</v>
      </c>
      <c r="U23" s="33"/>
      <c r="V23" s="33"/>
      <c r="W23" s="33"/>
      <c r="X23" s="33"/>
    </row>
    <row r="24" spans="1:24" ht="15.75" hidden="1" customHeight="1" x14ac:dyDescent="0.25">
      <c r="A24" s="5"/>
      <c r="B24" s="19" t="s">
        <v>22</v>
      </c>
      <c r="C24" s="7"/>
      <c r="D24" s="7"/>
      <c r="E24" s="7"/>
      <c r="F24" s="7"/>
      <c r="G24" s="7"/>
      <c r="H24" s="7"/>
      <c r="I24" s="7"/>
      <c r="J24" s="7"/>
      <c r="K24" s="7"/>
      <c r="L24" s="8"/>
      <c r="M24" s="5"/>
      <c r="N24" s="6"/>
      <c r="O24" s="6"/>
      <c r="P24" s="6"/>
      <c r="Q24" s="6"/>
      <c r="R24" s="6"/>
      <c r="S24" s="6"/>
      <c r="T24" s="33">
        <f t="shared" si="0"/>
        <v>0</v>
      </c>
      <c r="U24" s="33"/>
      <c r="V24" s="33"/>
      <c r="W24" s="33"/>
      <c r="X24" s="33"/>
    </row>
    <row r="25" spans="1:24" ht="15.75" customHeight="1" x14ac:dyDescent="0.25">
      <c r="A25" s="5"/>
      <c r="B25" s="18" t="s">
        <v>23</v>
      </c>
      <c r="C25" s="7"/>
      <c r="D25" s="7"/>
      <c r="E25" s="7"/>
      <c r="F25" s="7"/>
      <c r="G25" s="7"/>
      <c r="H25" s="7"/>
      <c r="I25" s="7"/>
      <c r="J25" s="7"/>
      <c r="K25" s="7"/>
      <c r="L25" s="8"/>
      <c r="M25" s="5"/>
      <c r="N25" s="6">
        <v>2530836</v>
      </c>
      <c r="O25" s="6"/>
      <c r="P25" s="6"/>
      <c r="Q25" s="6"/>
      <c r="R25" s="6"/>
      <c r="S25" s="6"/>
      <c r="T25" s="33">
        <f t="shared" si="0"/>
        <v>2530836</v>
      </c>
      <c r="U25" s="33"/>
      <c r="V25" s="33"/>
      <c r="W25" s="33"/>
      <c r="X25" s="33"/>
    </row>
    <row r="26" spans="1:24" ht="15.75" customHeight="1" x14ac:dyDescent="0.25">
      <c r="A26" s="5"/>
      <c r="B26" s="19" t="s">
        <v>24</v>
      </c>
      <c r="C26" s="10"/>
      <c r="D26" s="10"/>
      <c r="E26" s="10"/>
      <c r="F26" s="10"/>
      <c r="G26" s="10"/>
      <c r="H26" s="10"/>
      <c r="I26" s="10"/>
      <c r="J26" s="10"/>
      <c r="K26" s="10"/>
      <c r="L26" s="8"/>
      <c r="M26" s="5"/>
      <c r="N26" s="6">
        <v>2570985</v>
      </c>
      <c r="O26" s="6"/>
      <c r="P26" s="6"/>
      <c r="Q26" s="6"/>
      <c r="R26" s="6"/>
      <c r="S26" s="6"/>
      <c r="T26" s="33">
        <f t="shared" si="0"/>
        <v>2570985</v>
      </c>
      <c r="U26" s="33"/>
      <c r="V26" s="33"/>
      <c r="W26" s="33"/>
      <c r="X26" s="33"/>
    </row>
    <row r="27" spans="1:24" ht="15.75" hidden="1" customHeight="1" x14ac:dyDescent="0.25">
      <c r="A27" s="5"/>
      <c r="B27" s="19" t="s">
        <v>25</v>
      </c>
      <c r="C27" s="10"/>
      <c r="D27" s="10"/>
      <c r="E27" s="10"/>
      <c r="F27" s="10"/>
      <c r="G27" s="10"/>
      <c r="H27" s="10"/>
      <c r="I27" s="10"/>
      <c r="J27" s="10"/>
      <c r="K27" s="10"/>
      <c r="L27" s="8"/>
      <c r="M27" s="5"/>
      <c r="N27" s="6"/>
      <c r="O27" s="6"/>
      <c r="P27" s="6"/>
      <c r="Q27" s="6"/>
      <c r="R27" s="6"/>
      <c r="S27" s="6"/>
      <c r="T27" s="33">
        <f t="shared" si="0"/>
        <v>0</v>
      </c>
      <c r="U27" s="33"/>
      <c r="V27" s="33"/>
      <c r="W27" s="33"/>
      <c r="X27" s="33"/>
    </row>
    <row r="28" spans="1:24" ht="15.75" hidden="1" customHeight="1" x14ac:dyDescent="0.25">
      <c r="A28" s="5"/>
      <c r="B28" s="19" t="s">
        <v>26</v>
      </c>
      <c r="C28" s="10"/>
      <c r="D28" s="10"/>
      <c r="E28" s="10"/>
      <c r="F28" s="10"/>
      <c r="G28" s="10"/>
      <c r="H28" s="10"/>
      <c r="I28" s="10"/>
      <c r="J28" s="10"/>
      <c r="K28" s="10"/>
      <c r="L28" s="8"/>
      <c r="M28" s="5"/>
      <c r="N28" s="6"/>
      <c r="O28" s="6"/>
      <c r="P28" s="6"/>
      <c r="Q28" s="6"/>
      <c r="R28" s="6"/>
      <c r="S28" s="6"/>
      <c r="T28" s="33">
        <f t="shared" si="0"/>
        <v>0</v>
      </c>
      <c r="U28" s="33"/>
      <c r="V28" s="33"/>
      <c r="W28" s="33"/>
      <c r="X28" s="33"/>
    </row>
    <row r="29" spans="1:24" ht="15.75" hidden="1" customHeight="1" x14ac:dyDescent="0.25">
      <c r="A29" s="5"/>
      <c r="B29" s="19" t="s">
        <v>27</v>
      </c>
      <c r="C29" s="10"/>
      <c r="D29" s="10"/>
      <c r="E29" s="10"/>
      <c r="F29" s="10"/>
      <c r="G29" s="10"/>
      <c r="H29" s="10"/>
      <c r="I29" s="10"/>
      <c r="J29" s="10"/>
      <c r="K29" s="10"/>
      <c r="L29" s="8"/>
      <c r="M29" s="5"/>
      <c r="N29" s="6"/>
      <c r="O29" s="6"/>
      <c r="P29" s="6"/>
      <c r="Q29" s="6"/>
      <c r="R29" s="6"/>
      <c r="S29" s="6"/>
      <c r="T29" s="33">
        <f t="shared" si="0"/>
        <v>0</v>
      </c>
      <c r="U29" s="33"/>
      <c r="V29" s="33"/>
      <c r="W29" s="33"/>
      <c r="X29" s="33"/>
    </row>
    <row r="30" spans="1:24" ht="15.75" hidden="1" customHeight="1" x14ac:dyDescent="0.25">
      <c r="A30" s="5"/>
      <c r="B30" s="19" t="s">
        <v>28</v>
      </c>
      <c r="C30" s="10"/>
      <c r="D30" s="10"/>
      <c r="E30" s="10"/>
      <c r="F30" s="10"/>
      <c r="G30" s="10"/>
      <c r="H30" s="10"/>
      <c r="I30" s="10"/>
      <c r="J30" s="10"/>
      <c r="K30" s="10"/>
      <c r="L30" s="8"/>
      <c r="M30" s="5"/>
      <c r="N30" s="6"/>
      <c r="O30" s="6"/>
      <c r="P30" s="6"/>
      <c r="Q30" s="6"/>
      <c r="R30" s="6"/>
      <c r="S30" s="6"/>
      <c r="T30" s="33">
        <f t="shared" si="0"/>
        <v>0</v>
      </c>
      <c r="U30" s="33"/>
      <c r="V30" s="33"/>
      <c r="W30" s="33"/>
      <c r="X30" s="33"/>
    </row>
    <row r="31" spans="1:24" ht="15.75" hidden="1" customHeight="1" x14ac:dyDescent="0.25">
      <c r="A31" s="5"/>
      <c r="B31" s="19" t="s">
        <v>29</v>
      </c>
      <c r="C31" s="10"/>
      <c r="D31" s="10"/>
      <c r="E31" s="10"/>
      <c r="F31" s="10"/>
      <c r="G31" s="10"/>
      <c r="H31" s="10"/>
      <c r="I31" s="10"/>
      <c r="J31" s="10"/>
      <c r="K31" s="10"/>
      <c r="L31" s="8"/>
      <c r="M31" s="5"/>
      <c r="N31" s="6"/>
      <c r="O31" s="6"/>
      <c r="P31" s="6"/>
      <c r="Q31" s="6"/>
      <c r="R31" s="6"/>
      <c r="S31" s="6"/>
      <c r="T31" s="33">
        <f t="shared" si="0"/>
        <v>0</v>
      </c>
      <c r="U31" s="33"/>
      <c r="V31" s="33"/>
      <c r="W31" s="33"/>
      <c r="X31" s="33"/>
    </row>
    <row r="32" spans="1:24" ht="15.75" customHeight="1" x14ac:dyDescent="0.25">
      <c r="A32" s="5"/>
      <c r="B32" s="19" t="s">
        <v>30</v>
      </c>
      <c r="C32" s="10"/>
      <c r="D32" s="10"/>
      <c r="E32" s="10"/>
      <c r="F32" s="10"/>
      <c r="G32" s="10"/>
      <c r="H32" s="10"/>
      <c r="I32" s="10"/>
      <c r="J32" s="10"/>
      <c r="K32" s="10"/>
      <c r="L32" s="8"/>
      <c r="M32" s="5"/>
      <c r="N32" s="13">
        <v>16160</v>
      </c>
      <c r="O32" s="1">
        <v>53840</v>
      </c>
      <c r="P32" s="13">
        <v>32400</v>
      </c>
      <c r="Q32" s="13"/>
      <c r="R32" s="13"/>
      <c r="S32" s="13"/>
      <c r="T32" s="33">
        <f>102400+513000</f>
        <v>615400</v>
      </c>
      <c r="U32" s="33"/>
      <c r="V32" s="33"/>
      <c r="W32" s="33"/>
      <c r="X32" s="33"/>
    </row>
    <row r="33" spans="1:27" ht="15.75" x14ac:dyDescent="0.25">
      <c r="A33" s="5"/>
      <c r="B33" s="19" t="s">
        <v>31</v>
      </c>
      <c r="C33" s="10"/>
      <c r="D33" s="10"/>
      <c r="E33" s="10"/>
      <c r="F33" s="10"/>
      <c r="G33" s="10"/>
      <c r="H33" s="10"/>
      <c r="I33" s="10"/>
      <c r="J33" s="10"/>
      <c r="K33" s="10"/>
      <c r="L33" s="8"/>
      <c r="M33" s="5"/>
      <c r="N33" s="6">
        <v>35855.85</v>
      </c>
      <c r="O33" s="6">
        <v>44159.31</v>
      </c>
      <c r="P33" s="6">
        <v>43027.02</v>
      </c>
      <c r="Q33" s="6">
        <v>45669.03</v>
      </c>
      <c r="R33" s="6"/>
      <c r="S33" s="6"/>
      <c r="T33" s="33">
        <f>612224.66+168711.21+97188.23+232151.36+84166.89+287063.04+79260.3+12000+60000+247918.08+66427.68+182676.48+24000</f>
        <v>2153787.9300000002</v>
      </c>
      <c r="U33" s="33"/>
      <c r="V33" s="33"/>
      <c r="W33" s="33"/>
      <c r="X33" s="33"/>
    </row>
    <row r="34" spans="1:27" ht="15.75" hidden="1" customHeight="1" x14ac:dyDescent="0.25">
      <c r="A34" s="5"/>
      <c r="B34" s="19" t="s">
        <v>32</v>
      </c>
      <c r="C34" s="10"/>
      <c r="D34" s="10"/>
      <c r="E34" s="10"/>
      <c r="F34" s="10"/>
      <c r="G34" s="10"/>
      <c r="H34" s="10"/>
      <c r="I34" s="10"/>
      <c r="J34" s="10"/>
      <c r="K34" s="10"/>
      <c r="L34" s="8"/>
      <c r="M34" s="5"/>
      <c r="N34" s="6"/>
      <c r="O34" s="6"/>
      <c r="P34" s="6"/>
      <c r="Q34" s="6"/>
      <c r="R34" s="6"/>
      <c r="S34" s="6"/>
      <c r="T34" s="33">
        <f t="shared" ref="T34:T39" si="1">SUM(N34:S34)</f>
        <v>0</v>
      </c>
      <c r="U34" s="33"/>
      <c r="V34" s="33"/>
      <c r="W34" s="33"/>
      <c r="X34" s="33"/>
    </row>
    <row r="35" spans="1:27" ht="15.75" hidden="1" customHeight="1" x14ac:dyDescent="0.25">
      <c r="A35" s="5"/>
      <c r="B35" s="19" t="s">
        <v>33</v>
      </c>
      <c r="C35" s="10"/>
      <c r="D35" s="10"/>
      <c r="E35" s="10"/>
      <c r="F35" s="10"/>
      <c r="G35" s="10"/>
      <c r="H35" s="10"/>
      <c r="I35" s="10"/>
      <c r="J35" s="10"/>
      <c r="K35" s="10"/>
      <c r="L35" s="8"/>
      <c r="M35" s="5"/>
      <c r="N35" s="6"/>
      <c r="O35" s="6"/>
      <c r="P35" s="6"/>
      <c r="Q35" s="6"/>
      <c r="R35" s="6"/>
      <c r="S35" s="6"/>
      <c r="T35" s="33">
        <f t="shared" si="1"/>
        <v>0</v>
      </c>
      <c r="U35" s="33"/>
      <c r="V35" s="33"/>
      <c r="W35" s="33"/>
      <c r="X35" s="33"/>
    </row>
    <row r="36" spans="1:27" ht="15.75" hidden="1" customHeight="1" x14ac:dyDescent="0.25">
      <c r="A36" s="5"/>
      <c r="B36" s="19" t="s">
        <v>34</v>
      </c>
      <c r="C36" s="10"/>
      <c r="D36" s="10"/>
      <c r="E36" s="10"/>
      <c r="F36" s="10"/>
      <c r="G36" s="10"/>
      <c r="H36" s="10"/>
      <c r="I36" s="10"/>
      <c r="J36" s="10"/>
      <c r="K36" s="10"/>
      <c r="L36" s="8"/>
      <c r="M36" s="5"/>
      <c r="N36" s="6"/>
      <c r="O36" s="6"/>
      <c r="P36" s="6"/>
      <c r="Q36" s="6"/>
      <c r="R36" s="6"/>
      <c r="S36" s="6"/>
      <c r="T36" s="33">
        <f t="shared" si="1"/>
        <v>0</v>
      </c>
      <c r="U36" s="33"/>
      <c r="V36" s="33"/>
      <c r="W36" s="33"/>
      <c r="X36" s="33"/>
    </row>
    <row r="37" spans="1:27" ht="15.75" hidden="1" customHeight="1" x14ac:dyDescent="0.25">
      <c r="A37" s="5"/>
      <c r="B37" s="19" t="s">
        <v>35</v>
      </c>
      <c r="C37" s="10"/>
      <c r="D37" s="10"/>
      <c r="E37" s="10"/>
      <c r="F37" s="10"/>
      <c r="G37" s="10"/>
      <c r="H37" s="10"/>
      <c r="I37" s="10"/>
      <c r="J37" s="10"/>
      <c r="K37" s="10"/>
      <c r="L37" s="8"/>
      <c r="M37" s="5"/>
      <c r="N37" s="6"/>
      <c r="O37" s="6"/>
      <c r="P37" s="6"/>
      <c r="Q37" s="6"/>
      <c r="R37" s="6"/>
      <c r="S37" s="6"/>
      <c r="T37" s="36">
        <f t="shared" si="1"/>
        <v>0</v>
      </c>
      <c r="U37" s="36"/>
      <c r="V37" s="36"/>
      <c r="W37" s="36"/>
      <c r="X37" s="36"/>
    </row>
    <row r="38" spans="1:27" ht="6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6"/>
      <c r="P38" s="6"/>
      <c r="Q38" s="6"/>
      <c r="R38" s="6"/>
      <c r="S38" s="6"/>
      <c r="T38" s="35">
        <f t="shared" si="1"/>
        <v>0</v>
      </c>
      <c r="U38" s="35"/>
      <c r="V38" s="35"/>
      <c r="W38" s="35"/>
      <c r="X38" s="35"/>
    </row>
    <row r="39" spans="1:27" ht="14.25" customHeight="1" x14ac:dyDescent="0.25">
      <c r="A39" s="5"/>
      <c r="B39" s="17" t="s">
        <v>36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  <c r="O39" s="6"/>
      <c r="P39" s="6"/>
      <c r="Q39" s="6"/>
      <c r="R39" s="6"/>
      <c r="S39" s="6"/>
      <c r="T39" s="36">
        <f t="shared" si="1"/>
        <v>0</v>
      </c>
      <c r="U39" s="36"/>
      <c r="V39" s="36"/>
      <c r="W39" s="36"/>
      <c r="X39" s="36"/>
    </row>
    <row r="40" spans="1:27" ht="14.25" customHeight="1" x14ac:dyDescent="0.25">
      <c r="A40" s="5"/>
      <c r="B40" s="29" t="s">
        <v>37</v>
      </c>
      <c r="C40" s="29"/>
      <c r="D40" s="29"/>
      <c r="E40" s="29"/>
      <c r="F40" s="29"/>
      <c r="G40" s="29"/>
      <c r="H40" s="29"/>
      <c r="I40" s="29"/>
      <c r="J40" s="29"/>
      <c r="K40" s="29"/>
      <c r="L40" s="14"/>
      <c r="M40" s="5"/>
      <c r="N40" s="6"/>
      <c r="O40" s="6"/>
      <c r="P40" s="6"/>
      <c r="Q40" s="6"/>
      <c r="R40" s="6"/>
      <c r="S40" s="6"/>
      <c r="T40" s="33">
        <v>749792</v>
      </c>
      <c r="U40" s="33"/>
      <c r="V40" s="33"/>
      <c r="W40" s="33"/>
      <c r="X40" s="33"/>
    </row>
    <row r="41" spans="1:27" ht="14.25" customHeight="1" x14ac:dyDescent="0.25">
      <c r="A41" s="5"/>
      <c r="B41" s="29" t="s">
        <v>38</v>
      </c>
      <c r="C41" s="29"/>
      <c r="D41" s="29"/>
      <c r="E41" s="29"/>
      <c r="F41" s="29"/>
      <c r="G41" s="29"/>
      <c r="H41" s="29"/>
      <c r="I41" s="29"/>
      <c r="J41" s="29"/>
      <c r="K41" s="29"/>
      <c r="L41" s="14"/>
      <c r="M41" s="5"/>
      <c r="N41" s="6"/>
      <c r="O41" s="6"/>
      <c r="P41" s="6"/>
      <c r="Q41" s="6"/>
      <c r="R41" s="6"/>
      <c r="S41" s="6"/>
      <c r="T41" s="33">
        <f>1784774.47</f>
        <v>1784774.47</v>
      </c>
      <c r="U41" s="33"/>
      <c r="V41" s="33"/>
      <c r="W41" s="33"/>
      <c r="X41" s="33"/>
    </row>
    <row r="42" spans="1:27" ht="14.25" customHeight="1" x14ac:dyDescent="0.25">
      <c r="A42" s="5"/>
      <c r="B42" s="29" t="s">
        <v>39</v>
      </c>
      <c r="C42" s="29"/>
      <c r="D42" s="29"/>
      <c r="E42" s="29"/>
      <c r="F42" s="29"/>
      <c r="G42" s="29"/>
      <c r="H42" s="29"/>
      <c r="I42" s="29"/>
      <c r="J42" s="29"/>
      <c r="K42" s="29"/>
      <c r="L42" s="14"/>
      <c r="M42" s="5"/>
      <c r="N42" s="6"/>
      <c r="O42" s="6"/>
      <c r="P42" s="6"/>
      <c r="Q42" s="6"/>
      <c r="R42" s="6"/>
      <c r="S42" s="6"/>
      <c r="T42" s="33">
        <f>1517785+1487998.44+160454.51+47337.25+497992.18</f>
        <v>3711567.3800000004</v>
      </c>
      <c r="U42" s="33"/>
      <c r="V42" s="33"/>
      <c r="W42" s="33"/>
      <c r="X42" s="33"/>
    </row>
    <row r="43" spans="1:27" ht="14.25" customHeight="1" x14ac:dyDescent="0.25">
      <c r="A43" s="5"/>
      <c r="B43" s="34" t="s">
        <v>40</v>
      </c>
      <c r="C43" s="34"/>
      <c r="D43" s="34"/>
      <c r="E43" s="34"/>
      <c r="F43" s="34"/>
      <c r="G43" s="34"/>
      <c r="H43" s="34"/>
      <c r="I43" s="34"/>
      <c r="J43" s="34"/>
      <c r="K43" s="34"/>
      <c r="L43" s="14"/>
      <c r="M43" s="5"/>
      <c r="N43" s="6">
        <v>1670774.51</v>
      </c>
      <c r="O43" s="6">
        <v>752827.55</v>
      </c>
      <c r="P43" s="6"/>
      <c r="Q43" s="6"/>
      <c r="R43" s="6"/>
      <c r="S43" s="6"/>
      <c r="T43" s="33">
        <f>SUM(N43:S43)+1199095.01+826188.94+1579016.49+914840.08</f>
        <v>6942742.5800000001</v>
      </c>
      <c r="U43" s="33"/>
      <c r="V43" s="33"/>
      <c r="W43" s="33"/>
      <c r="X43" s="33"/>
    </row>
    <row r="44" spans="1:27" ht="14.25" customHeight="1" x14ac:dyDescent="0.25">
      <c r="A44" s="5"/>
      <c r="B44" s="34" t="s">
        <v>41</v>
      </c>
      <c r="C44" s="34"/>
      <c r="D44" s="34"/>
      <c r="E44" s="34"/>
      <c r="F44" s="34"/>
      <c r="G44" s="34"/>
      <c r="H44" s="34"/>
      <c r="I44" s="34"/>
      <c r="J44" s="34"/>
      <c r="K44" s="34"/>
      <c r="L44" s="14"/>
      <c r="M44" s="5"/>
      <c r="N44" s="6"/>
      <c r="O44" s="6"/>
      <c r="P44" s="6"/>
      <c r="Q44" s="6"/>
      <c r="R44" s="6"/>
      <c r="S44" s="6"/>
      <c r="T44" s="33">
        <v>81900</v>
      </c>
      <c r="U44" s="33"/>
      <c r="V44" s="33"/>
      <c r="W44" s="33"/>
      <c r="X44" s="33"/>
      <c r="Z44" s="1"/>
      <c r="AA44" s="1"/>
    </row>
    <row r="45" spans="1:27" ht="14.25" customHeight="1" x14ac:dyDescent="0.25">
      <c r="A45" s="5"/>
      <c r="B45" s="29" t="s">
        <v>42</v>
      </c>
      <c r="C45" s="29"/>
      <c r="D45" s="29"/>
      <c r="E45" s="29"/>
      <c r="F45" s="29"/>
      <c r="G45" s="29"/>
      <c r="H45" s="29"/>
      <c r="I45" s="29"/>
      <c r="J45" s="29"/>
      <c r="K45" s="29"/>
      <c r="L45" s="14"/>
      <c r="M45" s="5"/>
      <c r="N45" s="6"/>
      <c r="O45" s="6"/>
      <c r="P45" s="6"/>
      <c r="Q45" s="6"/>
      <c r="R45" s="6"/>
      <c r="S45" s="6"/>
      <c r="T45" s="30">
        <v>1389100</v>
      </c>
      <c r="U45" s="30"/>
      <c r="V45" s="30"/>
      <c r="W45" s="30"/>
      <c r="X45" s="30"/>
      <c r="Z45" s="1"/>
      <c r="AA45" s="1"/>
    </row>
    <row r="46" spans="1:27" ht="14.25" customHeight="1" x14ac:dyDescent="0.25">
      <c r="A46" s="5"/>
      <c r="B46" s="29" t="s">
        <v>43</v>
      </c>
      <c r="C46" s="29"/>
      <c r="D46" s="29"/>
      <c r="E46" s="29"/>
      <c r="F46" s="29"/>
      <c r="G46" s="29"/>
      <c r="H46" s="29"/>
      <c r="I46" s="29"/>
      <c r="J46" s="29"/>
      <c r="K46" s="29"/>
      <c r="L46" s="14"/>
      <c r="M46" s="5"/>
      <c r="N46" s="6"/>
      <c r="O46" s="6"/>
      <c r="P46" s="6"/>
      <c r="Q46" s="6"/>
      <c r="R46" s="6"/>
      <c r="S46" s="6"/>
      <c r="T46" s="30">
        <v>8086000</v>
      </c>
      <c r="U46" s="30"/>
      <c r="V46" s="30"/>
      <c r="W46" s="30"/>
      <c r="X46" s="30"/>
      <c r="Z46" s="1">
        <v>27097457.079999998</v>
      </c>
      <c r="AA46" s="1"/>
    </row>
    <row r="47" spans="1:27" ht="15.7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  <c r="O47" s="6"/>
      <c r="P47" s="6"/>
      <c r="Q47" s="6"/>
      <c r="R47" s="6"/>
      <c r="S47" s="6"/>
      <c r="T47" s="5"/>
      <c r="U47" s="5"/>
      <c r="V47" s="5"/>
      <c r="W47" s="5"/>
      <c r="X47" s="5"/>
      <c r="Z47" s="1">
        <v>2710990</v>
      </c>
      <c r="AA47" s="1"/>
    </row>
    <row r="48" spans="1:27" ht="15.75" x14ac:dyDescent="0.25">
      <c r="A48" s="31" t="s">
        <v>44</v>
      </c>
      <c r="B48" s="25"/>
      <c r="C48" s="5"/>
      <c r="D48" s="5"/>
      <c r="E48" s="5"/>
      <c r="F48" s="5"/>
      <c r="G48" s="5"/>
      <c r="H48" s="5"/>
      <c r="I48" s="5"/>
      <c r="J48" s="5"/>
      <c r="K48" s="20" t="s">
        <v>45</v>
      </c>
      <c r="L48" s="20"/>
      <c r="M48" s="5" t="s">
        <v>7</v>
      </c>
      <c r="N48" s="6"/>
      <c r="O48" s="6"/>
      <c r="P48" s="6"/>
      <c r="Q48" s="6"/>
      <c r="R48" s="6"/>
      <c r="S48" s="6"/>
      <c r="T48" s="32">
        <f>SUM(T18:X47)</f>
        <v>30717228.969999999</v>
      </c>
      <c r="U48" s="32"/>
      <c r="V48" s="32"/>
      <c r="W48" s="32"/>
      <c r="X48" s="32"/>
      <c r="Z48" s="1">
        <f>+Z46+Z47</f>
        <v>29808447.079999998</v>
      </c>
      <c r="AA48" s="1"/>
    </row>
    <row r="49" spans="1:27" ht="12" customHeight="1" x14ac:dyDescent="0.25">
      <c r="A49" s="21"/>
      <c r="B49" s="15"/>
      <c r="C49" s="5"/>
      <c r="D49" s="5"/>
      <c r="E49" s="5"/>
      <c r="F49" s="5"/>
      <c r="G49" s="5"/>
      <c r="H49" s="5"/>
      <c r="I49" s="5"/>
      <c r="J49" s="5"/>
      <c r="K49" s="15"/>
      <c r="L49" s="15"/>
      <c r="M49" s="5"/>
      <c r="N49" s="6"/>
      <c r="O49" s="6"/>
      <c r="P49" s="6"/>
      <c r="Q49" s="6"/>
      <c r="R49" s="6"/>
      <c r="S49" s="6"/>
      <c r="T49" s="22"/>
      <c r="U49" s="22"/>
      <c r="V49" s="22"/>
      <c r="W49" s="22"/>
      <c r="X49" s="22"/>
      <c r="Z49" s="1"/>
      <c r="AA49" s="1"/>
    </row>
    <row r="50" spans="1:27" ht="18.600000000000001" customHeight="1" x14ac:dyDescent="0.25">
      <c r="A50" s="25" t="s">
        <v>46</v>
      </c>
      <c r="B50" s="25"/>
      <c r="C50" s="5"/>
      <c r="D50" s="5"/>
      <c r="E50" s="5"/>
      <c r="F50" s="5"/>
      <c r="G50" s="5"/>
      <c r="H50" s="5"/>
      <c r="I50" s="5"/>
      <c r="J50" s="5"/>
      <c r="K50" s="15" t="s">
        <v>47</v>
      </c>
      <c r="L50" s="15"/>
      <c r="M50" s="5" t="s">
        <v>7</v>
      </c>
      <c r="N50" s="6"/>
      <c r="O50" s="6"/>
      <c r="P50" s="6"/>
      <c r="Q50" s="6"/>
      <c r="R50" s="6"/>
      <c r="S50" s="6"/>
      <c r="T50" s="26">
        <f>T13-T48</f>
        <v>2652919.66</v>
      </c>
      <c r="U50" s="26"/>
      <c r="V50" s="26"/>
      <c r="W50" s="26"/>
      <c r="X50" s="26"/>
      <c r="Z50" s="1"/>
      <c r="AA50" s="1"/>
    </row>
    <row r="51" spans="1:27" ht="1.5" customHeight="1" x14ac:dyDescent="0.25">
      <c r="A51" s="15"/>
      <c r="B51" s="15"/>
      <c r="C51" s="5"/>
      <c r="D51" s="5"/>
      <c r="E51" s="5"/>
      <c r="F51" s="5"/>
      <c r="G51" s="5"/>
      <c r="H51" s="5"/>
      <c r="I51" s="5"/>
      <c r="J51" s="5"/>
      <c r="K51" s="15"/>
      <c r="L51" s="15"/>
      <c r="M51" s="5"/>
      <c r="N51" s="6"/>
      <c r="O51" s="6"/>
      <c r="P51" s="6"/>
      <c r="Q51" s="6"/>
      <c r="R51" s="6"/>
      <c r="S51" s="6"/>
      <c r="T51" s="23"/>
      <c r="U51" s="23"/>
      <c r="V51" s="23"/>
      <c r="W51" s="23"/>
      <c r="X51" s="23"/>
      <c r="Z51" s="1"/>
      <c r="AA51" s="1"/>
    </row>
    <row r="52" spans="1:27" ht="10.5" customHeight="1" x14ac:dyDescent="0.25">
      <c r="A52" s="15"/>
      <c r="B52" s="15"/>
      <c r="C52" s="5"/>
      <c r="D52" s="5"/>
      <c r="E52" s="5"/>
      <c r="F52" s="5"/>
      <c r="G52" s="5"/>
      <c r="H52" s="5"/>
      <c r="I52" s="5"/>
      <c r="J52" s="5"/>
      <c r="K52" s="15"/>
      <c r="L52" s="15"/>
      <c r="M52" s="5"/>
      <c r="N52" s="6"/>
      <c r="O52" s="6"/>
      <c r="P52" s="6"/>
      <c r="Q52" s="6"/>
      <c r="R52" s="6"/>
      <c r="S52" s="6"/>
      <c r="T52" s="24"/>
      <c r="U52" s="24"/>
      <c r="V52" s="24"/>
      <c r="W52" s="24"/>
      <c r="X52" s="24"/>
      <c r="Z52" s="1"/>
      <c r="AA52" s="1"/>
    </row>
    <row r="53" spans="1:27" ht="15.75" hidden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  <c r="O53" s="6"/>
      <c r="P53" s="6"/>
      <c r="Q53" s="6"/>
      <c r="R53" s="6"/>
      <c r="S53" s="6"/>
      <c r="T53" s="5"/>
      <c r="U53" s="5"/>
      <c r="V53" s="5"/>
      <c r="W53" s="5"/>
      <c r="X53" s="5"/>
      <c r="Z53" s="1"/>
      <c r="AA53" s="1"/>
    </row>
    <row r="54" spans="1:27" ht="38.25" customHeight="1" x14ac:dyDescent="0.25">
      <c r="A54" s="27" t="s">
        <v>48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Z54" s="1"/>
      <c r="AA54" s="1"/>
    </row>
    <row r="55" spans="1:27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  <c r="O55" s="6"/>
      <c r="P55" s="6"/>
      <c r="Q55" s="6"/>
      <c r="R55" s="6"/>
      <c r="S55" s="6"/>
      <c r="T55" s="5"/>
      <c r="U55" s="5"/>
      <c r="V55" s="5"/>
      <c r="W55" s="5"/>
      <c r="X55" s="5"/>
    </row>
    <row r="56" spans="1:27" ht="15.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6"/>
      <c r="T56" s="5"/>
      <c r="U56" s="5"/>
      <c r="V56" s="5"/>
      <c r="W56" s="5"/>
      <c r="X56" s="5"/>
    </row>
    <row r="57" spans="1:27" ht="15.75" x14ac:dyDescent="0.25">
      <c r="A57" s="28" t="s">
        <v>51</v>
      </c>
      <c r="B57" s="28"/>
      <c r="C57" s="28"/>
      <c r="D57" s="28"/>
      <c r="E57" s="28"/>
      <c r="F57" s="5"/>
      <c r="G57" s="28" t="s">
        <v>52</v>
      </c>
      <c r="H57" s="28"/>
      <c r="I57" s="28"/>
      <c r="J57" s="28"/>
      <c r="K57" s="28"/>
      <c r="L57" s="5"/>
      <c r="M57" s="5"/>
      <c r="N57" s="6"/>
      <c r="O57" s="6"/>
      <c r="P57" s="6"/>
      <c r="Q57" s="6"/>
      <c r="R57" s="6"/>
      <c r="S57" s="6"/>
      <c r="T57" s="5"/>
      <c r="U57" s="5"/>
      <c r="V57" s="5"/>
      <c r="W57" s="5"/>
      <c r="X57" s="5"/>
      <c r="Y57" s="5"/>
    </row>
    <row r="58" spans="1:27" ht="15.75" x14ac:dyDescent="0.25">
      <c r="A58" s="25" t="s">
        <v>49</v>
      </c>
      <c r="B58" s="25"/>
      <c r="C58" s="25"/>
      <c r="D58" s="25"/>
      <c r="E58" s="25"/>
      <c r="F58" s="5"/>
      <c r="G58" s="25" t="s">
        <v>50</v>
      </c>
      <c r="H58" s="25"/>
      <c r="I58" s="25"/>
      <c r="J58" s="25"/>
      <c r="K58" s="25"/>
      <c r="L58" s="5"/>
      <c r="M58" s="5"/>
      <c r="N58" s="6"/>
      <c r="O58" s="6"/>
      <c r="P58" s="6"/>
      <c r="Q58" s="6"/>
      <c r="R58" s="6"/>
      <c r="S58" s="6"/>
      <c r="T58" s="5"/>
      <c r="U58" s="5"/>
      <c r="V58" s="5"/>
      <c r="W58" s="5"/>
      <c r="X58" s="5"/>
      <c r="Y58" s="5"/>
    </row>
  </sheetData>
  <sheetProtection password="D2BC" sheet="1" objects="1" scenarios="1"/>
  <mergeCells count="55">
    <mergeCell ref="B18:K18"/>
    <mergeCell ref="T18:X18"/>
    <mergeCell ref="A1:C1"/>
    <mergeCell ref="A4:X4"/>
    <mergeCell ref="A5:X5"/>
    <mergeCell ref="T9:X9"/>
    <mergeCell ref="T10:X10"/>
    <mergeCell ref="T11:X11"/>
    <mergeCell ref="T25:X25"/>
    <mergeCell ref="T12:X12"/>
    <mergeCell ref="T13:X13"/>
    <mergeCell ref="T14:X14"/>
    <mergeCell ref="T15:X15"/>
    <mergeCell ref="B19:K19"/>
    <mergeCell ref="T19:X19"/>
    <mergeCell ref="T22:X22"/>
    <mergeCell ref="T23:X23"/>
    <mergeCell ref="T24:X24"/>
    <mergeCell ref="T37:X37"/>
    <mergeCell ref="T26:X26"/>
    <mergeCell ref="T27:X27"/>
    <mergeCell ref="T28:X28"/>
    <mergeCell ref="T29:X29"/>
    <mergeCell ref="T30:X30"/>
    <mergeCell ref="T31:X31"/>
    <mergeCell ref="T32:X32"/>
    <mergeCell ref="T33:X33"/>
    <mergeCell ref="T34:X34"/>
    <mergeCell ref="T35:X35"/>
    <mergeCell ref="T36:X36"/>
    <mergeCell ref="T38:X38"/>
    <mergeCell ref="T39:X39"/>
    <mergeCell ref="B40:K40"/>
    <mergeCell ref="T40:X40"/>
    <mergeCell ref="B41:K41"/>
    <mergeCell ref="T41:X41"/>
    <mergeCell ref="B42:K42"/>
    <mergeCell ref="T42:X42"/>
    <mergeCell ref="B43:K43"/>
    <mergeCell ref="T43:X43"/>
    <mergeCell ref="B44:K44"/>
    <mergeCell ref="T44:X44"/>
    <mergeCell ref="B45:K45"/>
    <mergeCell ref="T45:X45"/>
    <mergeCell ref="B46:K46"/>
    <mergeCell ref="T46:X46"/>
    <mergeCell ref="A48:B48"/>
    <mergeCell ref="T48:X48"/>
    <mergeCell ref="A50:B50"/>
    <mergeCell ref="T50:X50"/>
    <mergeCell ref="A54:X54"/>
    <mergeCell ref="G57:K57"/>
    <mergeCell ref="G58:K58"/>
    <mergeCell ref="A57:E57"/>
    <mergeCell ref="A58:E58"/>
  </mergeCells>
  <pageMargins left="0" right="0" top="0.5" bottom="0" header="0.31496062992126" footer="0.31496062992126"/>
  <pageSetup scale="9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SEFU As of Q4-2020</vt:lpstr>
      <vt:lpstr>'SEFU As of Q4-2020'!Print_Area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dcterms:created xsi:type="dcterms:W3CDTF">2021-02-15T18:43:57Z</dcterms:created>
  <dcterms:modified xsi:type="dcterms:W3CDTF">2021-02-15T02:47:28Z</dcterms:modified>
</cp:coreProperties>
</file>