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0055" windowHeight="7425"/>
  </bookViews>
  <sheets>
    <sheet name="Sheet1" sheetId="4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29" i="4"/>
  <c r="G88"/>
  <c r="F88"/>
  <c r="C88"/>
  <c r="G81"/>
  <c r="F81" s="1"/>
  <c r="C81"/>
  <c r="G65"/>
  <c r="F65"/>
  <c r="C65"/>
  <c r="G62"/>
  <c r="F62" s="1"/>
  <c r="F59"/>
  <c r="G56"/>
  <c r="F56"/>
  <c r="G50"/>
  <c r="F50"/>
  <c r="C50"/>
  <c r="G46"/>
  <c r="G45"/>
  <c r="G31"/>
  <c r="G29" s="1"/>
  <c r="F29" s="1"/>
  <c r="C29"/>
  <c r="G22"/>
  <c r="F22" s="1"/>
  <c r="C22"/>
  <c r="G19"/>
  <c r="F19"/>
  <c r="G16"/>
  <c r="F16"/>
  <c r="G14"/>
  <c r="F14"/>
  <c r="G8"/>
  <c r="F8"/>
  <c r="C8"/>
  <c r="G129" l="1"/>
  <c r="F129" s="1"/>
</calcChain>
</file>

<file path=xl/sharedStrings.xml><?xml version="1.0" encoding="utf-8"?>
<sst xmlns="http://schemas.openxmlformats.org/spreadsheetml/2006/main" count="235" uniqueCount="108">
  <si>
    <r>
      <t xml:space="preserve">City: </t>
    </r>
    <r>
      <rPr>
        <b/>
        <u/>
        <sz val="10"/>
        <rFont val="Book Antiqua"/>
        <family val="1"/>
      </rPr>
      <t xml:space="preserve"> TUGUEGARAO CITY</t>
    </r>
  </si>
  <si>
    <t>Programs or Projects</t>
  </si>
  <si>
    <t>Location</t>
  </si>
  <si>
    <t>Total Cost</t>
  </si>
  <si>
    <t>Date started</t>
  </si>
  <si>
    <t xml:space="preserve">Target </t>
  </si>
  <si>
    <t>Project Status</t>
  </si>
  <si>
    <t>Total Cost Incurred</t>
  </si>
  <si>
    <t xml:space="preserve">No. of </t>
  </si>
  <si>
    <t>Completion</t>
  </si>
  <si>
    <t xml:space="preserve">% of </t>
  </si>
  <si>
    <t>Extentions, if</t>
  </si>
  <si>
    <t>REMARKS</t>
  </si>
  <si>
    <t>Date</t>
  </si>
  <si>
    <t>any</t>
  </si>
  <si>
    <t xml:space="preserve">  1. Installation of Streetlights</t>
  </si>
  <si>
    <t>Upon Approval</t>
  </si>
  <si>
    <t>150 Calendar</t>
  </si>
  <si>
    <t>-</t>
  </si>
  <si>
    <t>on going</t>
  </si>
  <si>
    <t>Days</t>
  </si>
  <si>
    <t>2. Potable Water System</t>
  </si>
  <si>
    <t>354 Calendar</t>
  </si>
  <si>
    <t>Centro 6</t>
  </si>
  <si>
    <t xml:space="preserve">4. Health Centers-Health Facility </t>
  </si>
  <si>
    <t>San Gabriel</t>
  </si>
  <si>
    <t>180 Calendar</t>
  </si>
  <si>
    <t xml:space="preserve">Enhancement </t>
  </si>
  <si>
    <t>Capatan</t>
  </si>
  <si>
    <t>III. Environmental Management</t>
  </si>
  <si>
    <t>days</t>
  </si>
  <si>
    <t>Ugac Sur</t>
  </si>
  <si>
    <t>Total</t>
  </si>
  <si>
    <t xml:space="preserve"> We hereby certify that we have reviewed the contents and hereby attest to the veracity and correctness of the data or information contained in this document.</t>
  </si>
  <si>
    <t>Sgd. POTENCIANA I. CAMPOS</t>
  </si>
  <si>
    <t>City Budget Officer</t>
  </si>
  <si>
    <t>City Mayor</t>
  </si>
  <si>
    <t>Sgd. ATTY. JEFFERSON P. SORIANO</t>
  </si>
  <si>
    <t>FDP Form 7-20% Development Fund Utilization</t>
  </si>
  <si>
    <t>UTILIZATION OF THE 20% COMPONENT OF IRA FOR DEVELOPMENT PROJECT</t>
  </si>
  <si>
    <t>I) Social Development</t>
  </si>
  <si>
    <t>Pattaui-Pallua Road,</t>
  </si>
  <si>
    <t xml:space="preserve">Taguinod Street, </t>
  </si>
  <si>
    <t>Atulayan Sur-Linao East,</t>
  </si>
  <si>
    <t>By Pass Road Carig Sur/</t>
  </si>
  <si>
    <t>Caggay</t>
  </si>
  <si>
    <t>City Wide</t>
  </si>
  <si>
    <t>3. Upgrading of Tuguegarao City People's</t>
  </si>
  <si>
    <t>General Hospital</t>
  </si>
  <si>
    <t>120 Calendar</t>
  </si>
  <si>
    <t>5. Construction of Multi-Purpose Building</t>
  </si>
  <si>
    <t xml:space="preserve">Enrile Boulevard, </t>
  </si>
  <si>
    <t>270 Calendar</t>
  </si>
  <si>
    <t>Carig Sur</t>
  </si>
  <si>
    <t>II. Economic Management Development</t>
  </si>
  <si>
    <t xml:space="preserve">1. Road Opening </t>
  </si>
  <si>
    <t>Bartolome Street, Caggay</t>
  </si>
  <si>
    <t>45 Calendar</t>
  </si>
  <si>
    <t>2. Road Concreting</t>
  </si>
  <si>
    <t>San  Gabriel and</t>
  </si>
  <si>
    <t>90 Calendar</t>
  </si>
  <si>
    <t>Cataggaman Nuevo</t>
  </si>
  <si>
    <t>3. Upgrading/Improvement/</t>
  </si>
  <si>
    <t xml:space="preserve">Ipil-Ipil Street , </t>
  </si>
  <si>
    <t>Rehabilitation of Slaughterhouse</t>
  </si>
  <si>
    <t>4. Construction of Auction Market</t>
  </si>
  <si>
    <t>Gosi Norte</t>
  </si>
  <si>
    <t>5. Upgrading/Demolition and</t>
  </si>
  <si>
    <t>Balzain East</t>
  </si>
  <si>
    <t>Reconstruction of Don Domingo Public</t>
  </si>
  <si>
    <t>Market</t>
  </si>
  <si>
    <t>6. Maintenance of Road Asphalt Overlay</t>
  </si>
  <si>
    <t>Along Arellano Street</t>
  </si>
  <si>
    <t>(Mabini to Bassig Streets)</t>
  </si>
  <si>
    <t>(Rizal to Mabini Streets)</t>
  </si>
  <si>
    <t xml:space="preserve">  1. Construction of Masonry Drainage</t>
  </si>
  <si>
    <t xml:space="preserve">Along Lecaros Street, </t>
  </si>
  <si>
    <t xml:space="preserve">150 calendar </t>
  </si>
  <si>
    <t>Extention, Ugac Sur</t>
  </si>
  <si>
    <t>Along Arellano Street,</t>
  </si>
  <si>
    <t xml:space="preserve"> Ugac Sur</t>
  </si>
  <si>
    <t>Along Montessory Street ,</t>
  </si>
  <si>
    <t>Leonarda</t>
  </si>
  <si>
    <t>Along Sanit Louis Village,</t>
  </si>
  <si>
    <t>Along Avida Outlet,</t>
  </si>
  <si>
    <t xml:space="preserve">Along Arao Street, </t>
  </si>
  <si>
    <t>Along Tobias Street,</t>
  </si>
  <si>
    <t>Along Carag Street,</t>
  </si>
  <si>
    <t>Cagayan National High</t>
  </si>
  <si>
    <t xml:space="preserve">School </t>
  </si>
  <si>
    <t>Along Provincial Road</t>
  </si>
  <si>
    <t>Atulayan Norte</t>
  </si>
  <si>
    <t>Along San Roque Street,</t>
  </si>
  <si>
    <t>Pengue-Ruyu</t>
  </si>
  <si>
    <t>SECOND QUARTER, CY 2020</t>
  </si>
  <si>
    <t>Realignment</t>
  </si>
  <si>
    <t>pursuant to</t>
  </si>
  <si>
    <t xml:space="preserve"> JMC No.1 dated</t>
  </si>
  <si>
    <t>March 27,2020</t>
  </si>
  <si>
    <t>6. COVID-19 PPAs-Related Expenses</t>
  </si>
  <si>
    <t xml:space="preserve">     -Supplies (Hospital Supplies)</t>
  </si>
  <si>
    <t xml:space="preserve">    -Home Accomodation</t>
  </si>
  <si>
    <t xml:space="preserve">     -Meals and Snacks</t>
  </si>
  <si>
    <t xml:space="preserve">    -Relief Goods</t>
  </si>
  <si>
    <t xml:space="preserve">    -Misting Machine</t>
  </si>
  <si>
    <t xml:space="preserve">    -Knapsack Spray</t>
  </si>
  <si>
    <t xml:space="preserve">     -Decontamination Tent</t>
  </si>
  <si>
    <t xml:space="preserve">     -Thermal Scanner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</si>
</sst>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b/>
      <u/>
      <sz val="10"/>
      <name val="Book Antiqua"/>
      <family val="1"/>
    </font>
    <font>
      <b/>
      <sz val="8"/>
      <name val="Book Antiqua"/>
      <family val="1"/>
    </font>
    <font>
      <sz val="10"/>
      <color rgb="FFFF0000"/>
      <name val="Book Antiqua"/>
      <family val="1"/>
    </font>
    <font>
      <sz val="9"/>
      <name val="Book Antiqua"/>
      <family val="1"/>
    </font>
    <font>
      <b/>
      <sz val="9"/>
      <name val="Book Antiqua"/>
      <family val="1"/>
    </font>
    <font>
      <sz val="8"/>
      <name val="Book Antiqua"/>
      <family val="1"/>
    </font>
    <font>
      <b/>
      <sz val="7"/>
      <name val="Book Antiqua"/>
      <family val="1"/>
    </font>
    <font>
      <i/>
      <sz val="9"/>
      <name val="Book Antiqua"/>
      <family val="1"/>
    </font>
    <font>
      <sz val="8"/>
      <color rgb="FFFF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2" fillId="0" borderId="0" xfId="0" applyFont="1"/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43" fontId="3" fillId="0" borderId="3" xfId="1" applyFont="1" applyBorder="1"/>
    <xf numFmtId="0" fontId="3" fillId="0" borderId="3" xfId="0" quotePrefix="1" applyFont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43" fontId="3" fillId="0" borderId="4" xfId="1" applyFont="1" applyBorder="1"/>
    <xf numFmtId="0" fontId="6" fillId="0" borderId="3" xfId="0" applyFont="1" applyBorder="1"/>
    <xf numFmtId="10" fontId="3" fillId="0" borderId="3" xfId="1" applyNumberFormat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0" fontId="2" fillId="4" borderId="3" xfId="0" applyFont="1" applyFill="1" applyBorder="1"/>
    <xf numFmtId="0" fontId="7" fillId="0" borderId="3" xfId="0" applyFont="1" applyBorder="1"/>
    <xf numFmtId="9" fontId="3" fillId="0" borderId="3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43" fontId="3" fillId="0" borderId="5" xfId="1" applyFont="1" applyBorder="1"/>
    <xf numFmtId="10" fontId="3" fillId="0" borderId="5" xfId="0" applyNumberFormat="1" applyFont="1" applyBorder="1" applyAlignment="1">
      <alignment horizontal="center"/>
    </xf>
    <xf numFmtId="0" fontId="3" fillId="0" borderId="0" xfId="0" applyFont="1" applyBorder="1"/>
    <xf numFmtId="43" fontId="3" fillId="0" borderId="0" xfId="1" applyFont="1" applyBorder="1"/>
    <xf numFmtId="0" fontId="2" fillId="3" borderId="6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center"/>
    </xf>
    <xf numFmtId="43" fontId="8" fillId="0" borderId="3" xfId="1" applyFont="1" applyBorder="1"/>
    <xf numFmtId="0" fontId="2" fillId="0" borderId="3" xfId="0" applyFont="1" applyBorder="1"/>
    <xf numFmtId="0" fontId="3" fillId="0" borderId="7" xfId="0" applyFont="1" applyBorder="1" applyAlignment="1">
      <alignment horizontal="center"/>
    </xf>
    <xf numFmtId="0" fontId="10" fillId="2" borderId="0" xfId="0" applyFont="1" applyFill="1" applyAlignment="1"/>
    <xf numFmtId="0" fontId="5" fillId="3" borderId="6" xfId="0" applyFont="1" applyFill="1" applyBorder="1" applyAlignment="1">
      <alignment horizontal="center"/>
    </xf>
    <xf numFmtId="43" fontId="6" fillId="0" borderId="4" xfId="1" applyFont="1" applyBorder="1"/>
    <xf numFmtId="43" fontId="6" fillId="0" borderId="3" xfId="1" applyFont="1" applyBorder="1" applyAlignment="1">
      <alignment horizontal="center"/>
    </xf>
    <xf numFmtId="43" fontId="11" fillId="0" borderId="3" xfId="1" applyFont="1" applyBorder="1"/>
    <xf numFmtId="43" fontId="11" fillId="0" borderId="5" xfId="1" applyFont="1" applyBorder="1"/>
    <xf numFmtId="43" fontId="3" fillId="0" borderId="4" xfId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8" xfId="0" applyFont="1" applyBorder="1"/>
    <xf numFmtId="0" fontId="9" fillId="0" borderId="8" xfId="0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43" fontId="12" fillId="0" borderId="3" xfId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43" fontId="7" fillId="0" borderId="3" xfId="1" applyFont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4" xfId="1" applyFont="1" applyBorder="1"/>
    <xf numFmtId="0" fontId="2" fillId="4" borderId="4" xfId="0" applyFont="1" applyFill="1" applyBorder="1"/>
    <xf numFmtId="0" fontId="9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0" fillId="0" borderId="4" xfId="0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1"/>
  <sheetViews>
    <sheetView tabSelected="1" topLeftCell="A127" workbookViewId="0">
      <selection activeCell="J7" sqref="J7:J35"/>
    </sheetView>
  </sheetViews>
  <sheetFormatPr defaultRowHeight="15"/>
  <cols>
    <col min="1" max="1" width="34.5703125" customWidth="1"/>
    <col min="2" max="2" width="20.140625" customWidth="1"/>
    <col min="3" max="3" width="15" customWidth="1"/>
    <col min="4" max="4" width="14.7109375" customWidth="1"/>
    <col min="5" max="5" width="16.28515625" customWidth="1"/>
    <col min="6" max="6" width="14.42578125" customWidth="1"/>
    <col min="7" max="7" width="15" customWidth="1"/>
    <col min="8" max="8" width="13.140625" customWidth="1"/>
    <col min="9" max="9" width="14.7109375" customWidth="1"/>
  </cols>
  <sheetData>
    <row r="1" spans="1:9" ht="15.75">
      <c r="A1" s="36" t="s">
        <v>38</v>
      </c>
      <c r="B1" s="63" t="s">
        <v>39</v>
      </c>
      <c r="C1" s="63"/>
      <c r="D1" s="63"/>
      <c r="E1" s="63"/>
      <c r="F1" s="63"/>
      <c r="G1" s="63"/>
      <c r="H1" s="63"/>
      <c r="I1" s="63"/>
    </row>
    <row r="2" spans="1:9" ht="15.75">
      <c r="A2" s="63" t="s">
        <v>94</v>
      </c>
      <c r="B2" s="63"/>
      <c r="C2" s="63"/>
      <c r="D2" s="63"/>
      <c r="E2" s="63"/>
      <c r="F2" s="63"/>
      <c r="G2" s="63"/>
      <c r="H2" s="63"/>
      <c r="I2" s="63"/>
    </row>
    <row r="3" spans="1:9" ht="16.5" thickBot="1">
      <c r="A3" s="2" t="s">
        <v>0</v>
      </c>
      <c r="B3" s="1"/>
      <c r="C3" s="1"/>
      <c r="D3" s="1"/>
      <c r="E3" s="1"/>
      <c r="F3" s="1"/>
      <c r="G3" s="1"/>
      <c r="H3" s="1"/>
      <c r="I3" s="1"/>
    </row>
    <row r="4" spans="1:9" ht="15.75">
      <c r="A4" s="64" t="s">
        <v>1</v>
      </c>
      <c r="B4" s="67" t="s">
        <v>2</v>
      </c>
      <c r="C4" s="67" t="s">
        <v>3</v>
      </c>
      <c r="D4" s="67" t="s">
        <v>4</v>
      </c>
      <c r="E4" s="48" t="s">
        <v>5</v>
      </c>
      <c r="F4" s="3" t="s">
        <v>6</v>
      </c>
      <c r="G4" s="70" t="s">
        <v>7</v>
      </c>
      <c r="H4" s="3" t="s">
        <v>8</v>
      </c>
      <c r="I4" s="4"/>
    </row>
    <row r="5" spans="1:9" ht="15.75">
      <c r="A5" s="65"/>
      <c r="B5" s="68"/>
      <c r="C5" s="68"/>
      <c r="D5" s="68"/>
      <c r="E5" s="49" t="s">
        <v>9</v>
      </c>
      <c r="F5" s="5" t="s">
        <v>10</v>
      </c>
      <c r="G5" s="71"/>
      <c r="H5" s="5" t="s">
        <v>11</v>
      </c>
      <c r="I5" s="6" t="s">
        <v>12</v>
      </c>
    </row>
    <row r="6" spans="1:9" ht="16.5" thickBot="1">
      <c r="A6" s="66"/>
      <c r="B6" s="69"/>
      <c r="C6" s="69"/>
      <c r="D6" s="69"/>
      <c r="E6" s="50" t="s">
        <v>13</v>
      </c>
      <c r="F6" s="37" t="s">
        <v>9</v>
      </c>
      <c r="G6" s="72"/>
      <c r="H6" s="37" t="s">
        <v>14</v>
      </c>
      <c r="I6" s="25"/>
    </row>
    <row r="7" spans="1:9" ht="15.75">
      <c r="A7" s="16" t="s">
        <v>40</v>
      </c>
      <c r="B7" s="7"/>
      <c r="C7" s="7"/>
      <c r="D7" s="7"/>
      <c r="E7" s="7"/>
      <c r="F7" s="7"/>
      <c r="G7" s="7"/>
      <c r="H7" s="26"/>
      <c r="I7" s="7"/>
    </row>
    <row r="8" spans="1:9">
      <c r="A8" s="7" t="s">
        <v>15</v>
      </c>
      <c r="B8" s="8" t="s">
        <v>41</v>
      </c>
      <c r="C8" s="9">
        <f>6282000+4490000+5730000</f>
        <v>16502000</v>
      </c>
      <c r="D8" s="8" t="s">
        <v>16</v>
      </c>
      <c r="E8" s="10" t="s">
        <v>26</v>
      </c>
      <c r="F8" s="11">
        <f>(G8/C8)*100%</f>
        <v>0</v>
      </c>
      <c r="G8" s="12">
        <f>0</f>
        <v>0</v>
      </c>
      <c r="H8" s="27" t="s">
        <v>18</v>
      </c>
      <c r="I8" s="8" t="s">
        <v>18</v>
      </c>
    </row>
    <row r="9" spans="1:9">
      <c r="A9" s="13"/>
      <c r="B9" s="8" t="s">
        <v>42</v>
      </c>
      <c r="C9" s="9"/>
      <c r="D9" s="8"/>
      <c r="E9" s="8" t="s">
        <v>20</v>
      </c>
      <c r="F9" s="8"/>
      <c r="G9" s="8"/>
      <c r="H9" s="26"/>
      <c r="I9" s="7"/>
    </row>
    <row r="10" spans="1:9">
      <c r="A10" s="7"/>
      <c r="B10" s="28" t="s">
        <v>43</v>
      </c>
      <c r="C10" s="9"/>
      <c r="D10" s="10"/>
      <c r="E10" s="8"/>
      <c r="F10" s="14"/>
      <c r="G10" s="15"/>
      <c r="H10" s="27"/>
      <c r="I10" s="8"/>
    </row>
    <row r="11" spans="1:9">
      <c r="A11" s="7"/>
      <c r="B11" s="28" t="s">
        <v>44</v>
      </c>
      <c r="C11" s="9"/>
      <c r="D11" s="8"/>
      <c r="E11" s="8"/>
      <c r="F11" s="8"/>
      <c r="G11" s="8"/>
      <c r="H11" s="27"/>
      <c r="I11" s="8"/>
    </row>
    <row r="12" spans="1:9">
      <c r="A12" s="7"/>
      <c r="B12" s="8" t="s">
        <v>45</v>
      </c>
      <c r="C12" s="9"/>
      <c r="D12" s="8"/>
      <c r="E12" s="8"/>
      <c r="F12" s="8"/>
      <c r="G12" s="8"/>
      <c r="H12" s="26"/>
      <c r="I12" s="7"/>
    </row>
    <row r="13" spans="1:9">
      <c r="A13" s="7"/>
      <c r="B13" s="8"/>
      <c r="C13" s="9"/>
      <c r="D13" s="8"/>
      <c r="E13" s="10"/>
      <c r="F13" s="11"/>
      <c r="G13" s="38"/>
      <c r="H13" s="27"/>
      <c r="I13" s="8"/>
    </row>
    <row r="14" spans="1:9">
      <c r="A14" s="7" t="s">
        <v>21</v>
      </c>
      <c r="B14" s="8" t="s">
        <v>46</v>
      </c>
      <c r="C14" s="9">
        <v>400000</v>
      </c>
      <c r="D14" s="8" t="s">
        <v>16</v>
      </c>
      <c r="E14" s="10" t="s">
        <v>22</v>
      </c>
      <c r="F14" s="11">
        <f>(G14/C14)*100%</f>
        <v>0</v>
      </c>
      <c r="G14" s="12">
        <f>0</f>
        <v>0</v>
      </c>
      <c r="H14" s="27" t="s">
        <v>18</v>
      </c>
      <c r="I14" s="8" t="s">
        <v>18</v>
      </c>
    </row>
    <row r="15" spans="1:9">
      <c r="A15" s="7"/>
      <c r="B15" s="8"/>
      <c r="C15" s="9"/>
      <c r="D15" s="10"/>
      <c r="E15" s="8"/>
      <c r="F15" s="14"/>
      <c r="G15" s="12"/>
      <c r="H15" s="27"/>
      <c r="I15" s="8"/>
    </row>
    <row r="16" spans="1:9">
      <c r="A16" s="7" t="s">
        <v>47</v>
      </c>
      <c r="B16" s="8" t="s">
        <v>23</v>
      </c>
      <c r="C16" s="9">
        <v>4400000</v>
      </c>
      <c r="D16" s="8" t="s">
        <v>16</v>
      </c>
      <c r="E16" s="10" t="s">
        <v>26</v>
      </c>
      <c r="F16" s="11">
        <f>(G16/C16)*100%</f>
        <v>0</v>
      </c>
      <c r="G16" s="12">
        <f>0</f>
        <v>0</v>
      </c>
      <c r="H16" s="27" t="s">
        <v>18</v>
      </c>
      <c r="I16" s="8" t="s">
        <v>18</v>
      </c>
    </row>
    <row r="17" spans="1:10">
      <c r="A17" s="7" t="s">
        <v>48</v>
      </c>
      <c r="B17" s="8"/>
      <c r="C17" s="9"/>
      <c r="D17" s="8"/>
      <c r="E17" s="8" t="s">
        <v>20</v>
      </c>
      <c r="F17" s="8"/>
      <c r="G17" s="8"/>
      <c r="H17" s="26"/>
      <c r="I17" s="7"/>
    </row>
    <row r="18" spans="1:10">
      <c r="A18" s="7"/>
      <c r="B18" s="8"/>
      <c r="C18" s="9"/>
      <c r="D18" s="7"/>
      <c r="E18" s="7"/>
      <c r="F18" s="7"/>
      <c r="G18" s="7"/>
      <c r="H18" s="27"/>
      <c r="I18" s="8"/>
    </row>
    <row r="19" spans="1:10">
      <c r="A19" s="7" t="s">
        <v>24</v>
      </c>
      <c r="B19" s="8" t="s">
        <v>25</v>
      </c>
      <c r="C19" s="9">
        <v>5500000</v>
      </c>
      <c r="D19" s="8" t="s">
        <v>16</v>
      </c>
      <c r="E19" s="10" t="s">
        <v>49</v>
      </c>
      <c r="F19" s="11">
        <f>(G19/C19)*100%</f>
        <v>0.53688003454545452</v>
      </c>
      <c r="G19" s="12">
        <f>2952840.19</f>
        <v>2952840.19</v>
      </c>
      <c r="H19" s="27" t="s">
        <v>18</v>
      </c>
      <c r="I19" s="8" t="s">
        <v>19</v>
      </c>
    </row>
    <row r="20" spans="1:10">
      <c r="A20" s="7" t="s">
        <v>27</v>
      </c>
      <c r="B20" s="8"/>
      <c r="C20" s="9"/>
      <c r="D20" s="8"/>
      <c r="E20" s="8" t="s">
        <v>20</v>
      </c>
      <c r="F20" s="8"/>
      <c r="G20" s="8"/>
      <c r="H20" s="26"/>
      <c r="I20" s="7"/>
    </row>
    <row r="21" spans="1:10">
      <c r="A21" s="7"/>
      <c r="B21" s="8"/>
      <c r="C21" s="9"/>
      <c r="D21" s="8"/>
      <c r="E21" s="8"/>
      <c r="F21" s="8"/>
      <c r="G21" s="8"/>
      <c r="H21" s="26"/>
      <c r="I21" s="7"/>
    </row>
    <row r="22" spans="1:10">
      <c r="A22" s="17" t="s">
        <v>50</v>
      </c>
      <c r="B22" s="8" t="s">
        <v>51</v>
      </c>
      <c r="C22" s="9">
        <f>30000000-20000000</f>
        <v>10000000</v>
      </c>
      <c r="D22" s="8" t="s">
        <v>16</v>
      </c>
      <c r="E22" s="10" t="s">
        <v>52</v>
      </c>
      <c r="F22" s="11">
        <f>(G22/C22)*100%</f>
        <v>0</v>
      </c>
      <c r="G22" s="12">
        <f>0</f>
        <v>0</v>
      </c>
      <c r="H22" s="27" t="s">
        <v>18</v>
      </c>
      <c r="I22" s="8" t="s">
        <v>18</v>
      </c>
    </row>
    <row r="23" spans="1:10">
      <c r="A23" s="7"/>
      <c r="B23" s="8" t="s">
        <v>53</v>
      </c>
      <c r="C23" s="9"/>
      <c r="D23" s="8"/>
      <c r="E23" s="8" t="s">
        <v>20</v>
      </c>
      <c r="F23" s="8"/>
      <c r="G23" s="8"/>
      <c r="H23" s="26"/>
      <c r="I23" s="51"/>
      <c r="J23" s="74"/>
    </row>
    <row r="24" spans="1:10">
      <c r="A24" s="7"/>
      <c r="B24" s="52" t="s">
        <v>95</v>
      </c>
      <c r="C24" s="9"/>
      <c r="D24" s="7"/>
      <c r="E24" s="7"/>
      <c r="F24" s="7"/>
      <c r="G24" s="7"/>
      <c r="H24" s="27"/>
      <c r="I24" s="51"/>
      <c r="J24" s="74"/>
    </row>
    <row r="25" spans="1:10">
      <c r="A25" s="7"/>
      <c r="B25" s="53" t="s">
        <v>96</v>
      </c>
      <c r="C25" s="9"/>
      <c r="D25" s="7"/>
      <c r="E25" s="7"/>
      <c r="F25" s="26"/>
      <c r="G25" s="7"/>
      <c r="H25" s="27"/>
      <c r="I25" s="51"/>
      <c r="J25" s="74"/>
    </row>
    <row r="26" spans="1:10">
      <c r="A26" s="7"/>
      <c r="B26" s="53" t="s">
        <v>97</v>
      </c>
      <c r="C26" s="9"/>
      <c r="D26" s="7"/>
      <c r="E26" s="7"/>
      <c r="F26" s="26"/>
      <c r="G26" s="7"/>
      <c r="H26" s="27"/>
      <c r="I26" s="51"/>
      <c r="J26" s="74"/>
    </row>
    <row r="27" spans="1:10">
      <c r="A27" s="7"/>
      <c r="B27" s="53" t="s">
        <v>98</v>
      </c>
      <c r="C27" s="9"/>
      <c r="D27" s="7"/>
      <c r="E27" s="7"/>
      <c r="F27" s="26"/>
      <c r="G27" s="7"/>
      <c r="H27" s="27"/>
      <c r="I27" s="26"/>
      <c r="J27" s="74"/>
    </row>
    <row r="28" spans="1:10">
      <c r="A28" s="7"/>
      <c r="B28" s="51"/>
      <c r="C28" s="9"/>
      <c r="D28" s="7"/>
      <c r="E28" s="7"/>
      <c r="F28" s="26"/>
      <c r="G28" s="7"/>
      <c r="H28" s="27"/>
      <c r="I28" s="26"/>
      <c r="J28" s="74"/>
    </row>
    <row r="29" spans="1:10">
      <c r="A29" s="7" t="s">
        <v>99</v>
      </c>
      <c r="B29" s="8" t="s">
        <v>46</v>
      </c>
      <c r="C29" s="9">
        <f>SUM(C31:C34)+SUM(C43:C46)</f>
        <v>36656000</v>
      </c>
      <c r="D29" s="8" t="s">
        <v>16</v>
      </c>
      <c r="E29" s="10" t="s">
        <v>52</v>
      </c>
      <c r="F29" s="11">
        <f>(G29/C29)*100%</f>
        <v>0.18213100993016149</v>
      </c>
      <c r="G29" s="9">
        <f>SUM(G31:G34)+SUM(G43:G46)</f>
        <v>6676194.2999999998</v>
      </c>
      <c r="H29" s="27" t="s">
        <v>18</v>
      </c>
      <c r="I29" s="8" t="s">
        <v>18</v>
      </c>
    </row>
    <row r="30" spans="1:10">
      <c r="A30" s="7"/>
      <c r="B30" s="54"/>
      <c r="C30" s="9"/>
      <c r="D30" s="8"/>
      <c r="E30" s="8" t="s">
        <v>20</v>
      </c>
      <c r="F30" s="11"/>
      <c r="G30" s="39"/>
      <c r="H30" s="27"/>
      <c r="I30" s="28"/>
    </row>
    <row r="31" spans="1:10" ht="15.75">
      <c r="A31" s="7" t="s">
        <v>100</v>
      </c>
      <c r="B31" s="52" t="s">
        <v>95</v>
      </c>
      <c r="C31" s="40">
        <v>5184000</v>
      </c>
      <c r="D31" s="10"/>
      <c r="E31" s="8"/>
      <c r="F31" s="55"/>
      <c r="G31" s="56">
        <f>256750</f>
        <v>256750</v>
      </c>
      <c r="H31" s="27"/>
      <c r="I31" s="28"/>
    </row>
    <row r="32" spans="1:10" ht="15.75">
      <c r="A32" s="7" t="s">
        <v>101</v>
      </c>
      <c r="B32" s="53" t="s">
        <v>96</v>
      </c>
      <c r="C32" s="40">
        <v>4050000</v>
      </c>
      <c r="D32" s="7"/>
      <c r="E32" s="7"/>
      <c r="F32" s="7"/>
      <c r="G32" s="40">
        <v>546400</v>
      </c>
      <c r="H32" s="27"/>
      <c r="I32" s="28"/>
    </row>
    <row r="33" spans="1:9" ht="15.75">
      <c r="A33" s="7" t="s">
        <v>102</v>
      </c>
      <c r="B33" s="53" t="s">
        <v>97</v>
      </c>
      <c r="C33" s="40">
        <v>3622000</v>
      </c>
      <c r="D33" s="8"/>
      <c r="E33" s="8"/>
      <c r="F33" s="11"/>
      <c r="G33" s="56">
        <v>3573059</v>
      </c>
      <c r="H33" s="27"/>
      <c r="I33" s="28"/>
    </row>
    <row r="34" spans="1:9" ht="15.75">
      <c r="A34" s="7" t="s">
        <v>103</v>
      </c>
      <c r="B34" s="53" t="s">
        <v>98</v>
      </c>
      <c r="C34" s="40">
        <v>20000000</v>
      </c>
      <c r="D34" s="8"/>
      <c r="E34" s="8"/>
      <c r="F34" s="18"/>
      <c r="G34" s="56">
        <v>1287985.3</v>
      </c>
      <c r="H34" s="27"/>
      <c r="I34" s="8"/>
    </row>
    <row r="35" spans="1:9" ht="15.75">
      <c r="A35" s="19"/>
      <c r="B35" s="20"/>
      <c r="C35" s="41"/>
      <c r="D35" s="19"/>
      <c r="E35" s="20"/>
      <c r="F35" s="22"/>
      <c r="G35" s="21"/>
      <c r="H35" s="30"/>
      <c r="I35" s="19"/>
    </row>
    <row r="36" spans="1:9" ht="15.75">
      <c r="A36" s="36" t="s">
        <v>38</v>
      </c>
      <c r="B36" s="73" t="s">
        <v>39</v>
      </c>
      <c r="C36" s="73"/>
      <c r="D36" s="73"/>
      <c r="E36" s="73"/>
      <c r="F36" s="73"/>
      <c r="G36" s="73"/>
      <c r="H36" s="73"/>
      <c r="I36" s="73"/>
    </row>
    <row r="37" spans="1:9" ht="15.75">
      <c r="A37" s="63" t="s">
        <v>94</v>
      </c>
      <c r="B37" s="63"/>
      <c r="C37" s="63"/>
      <c r="D37" s="63"/>
      <c r="E37" s="63"/>
      <c r="F37" s="63"/>
      <c r="G37" s="63"/>
      <c r="H37" s="63"/>
      <c r="I37" s="63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 ht="16.5" thickBot="1">
      <c r="A39" s="2" t="s">
        <v>0</v>
      </c>
      <c r="B39" s="1"/>
      <c r="C39" s="1"/>
      <c r="D39" s="1"/>
      <c r="E39" s="1"/>
      <c r="F39" s="1"/>
      <c r="G39" s="1"/>
      <c r="H39" s="1"/>
      <c r="I39" s="1"/>
    </row>
    <row r="40" spans="1:9" ht="15.75">
      <c r="A40" s="64" t="s">
        <v>1</v>
      </c>
      <c r="B40" s="67" t="s">
        <v>2</v>
      </c>
      <c r="C40" s="67" t="s">
        <v>3</v>
      </c>
      <c r="D40" s="67" t="s">
        <v>4</v>
      </c>
      <c r="E40" s="48" t="s">
        <v>5</v>
      </c>
      <c r="F40" s="3" t="s">
        <v>6</v>
      </c>
      <c r="G40" s="70" t="s">
        <v>7</v>
      </c>
      <c r="H40" s="3" t="s">
        <v>8</v>
      </c>
      <c r="I40" s="4"/>
    </row>
    <row r="41" spans="1:9" ht="15.75">
      <c r="A41" s="65"/>
      <c r="B41" s="68"/>
      <c r="C41" s="68"/>
      <c r="D41" s="68"/>
      <c r="E41" s="49" t="s">
        <v>9</v>
      </c>
      <c r="F41" s="5" t="s">
        <v>10</v>
      </c>
      <c r="G41" s="71"/>
      <c r="H41" s="5" t="s">
        <v>11</v>
      </c>
      <c r="I41" s="6" t="s">
        <v>12</v>
      </c>
    </row>
    <row r="42" spans="1:9" ht="16.5" thickBot="1">
      <c r="A42" s="66"/>
      <c r="B42" s="69"/>
      <c r="C42" s="69"/>
      <c r="D42" s="69"/>
      <c r="E42" s="50" t="s">
        <v>13</v>
      </c>
      <c r="F42" s="37" t="s">
        <v>9</v>
      </c>
      <c r="G42" s="72"/>
      <c r="H42" s="37" t="s">
        <v>14</v>
      </c>
      <c r="I42" s="25"/>
    </row>
    <row r="43" spans="1:9" ht="15.75">
      <c r="A43" s="7" t="s">
        <v>104</v>
      </c>
      <c r="B43" s="8"/>
      <c r="C43" s="40">
        <v>1800000</v>
      </c>
      <c r="D43" s="8"/>
      <c r="E43" s="8"/>
      <c r="F43" s="26"/>
      <c r="G43" s="40">
        <v>562000</v>
      </c>
      <c r="H43" s="26"/>
      <c r="I43" s="7"/>
    </row>
    <row r="44" spans="1:9" ht="15.75">
      <c r="A44" s="7" t="s">
        <v>105</v>
      </c>
      <c r="B44" s="8"/>
      <c r="C44" s="40">
        <v>750000</v>
      </c>
      <c r="D44" s="8"/>
      <c r="E44" s="8"/>
      <c r="F44" s="26"/>
      <c r="G44" s="40">
        <v>450000</v>
      </c>
      <c r="H44" s="26"/>
      <c r="I44" s="7"/>
    </row>
    <row r="45" spans="1:9" ht="15.75">
      <c r="A45" s="7" t="s">
        <v>106</v>
      </c>
      <c r="B45" s="8"/>
      <c r="C45" s="40">
        <v>650000</v>
      </c>
      <c r="D45" s="8"/>
      <c r="E45" s="8"/>
      <c r="F45" s="26"/>
      <c r="G45" s="40">
        <f>0</f>
        <v>0</v>
      </c>
      <c r="H45" s="26"/>
      <c r="I45" s="7"/>
    </row>
    <row r="46" spans="1:9" ht="15.75">
      <c r="A46" s="26" t="s">
        <v>107</v>
      </c>
      <c r="B46" s="27"/>
      <c r="C46" s="57">
        <v>600000</v>
      </c>
      <c r="D46" s="8"/>
      <c r="E46" s="8"/>
      <c r="F46" s="26"/>
      <c r="G46" s="57">
        <f>0</f>
        <v>0</v>
      </c>
      <c r="H46" s="26"/>
      <c r="I46" s="7"/>
    </row>
    <row r="47" spans="1:9">
      <c r="A47" s="26"/>
      <c r="B47" s="8"/>
      <c r="C47" s="12"/>
      <c r="D47" s="8"/>
      <c r="E47" s="8"/>
      <c r="F47" s="26"/>
      <c r="G47" s="7"/>
      <c r="H47" s="26"/>
      <c r="I47" s="7"/>
    </row>
    <row r="48" spans="1:9" ht="15.75">
      <c r="A48" s="58" t="s">
        <v>54</v>
      </c>
      <c r="B48" s="8"/>
      <c r="C48" s="9"/>
      <c r="D48" s="8"/>
      <c r="E48" s="8"/>
      <c r="F48" s="11"/>
      <c r="G48" s="39"/>
      <c r="H48" s="27"/>
      <c r="I48" s="8"/>
    </row>
    <row r="49" spans="1:10">
      <c r="A49" s="26"/>
      <c r="B49" s="28"/>
      <c r="C49" s="12"/>
      <c r="D49" s="8"/>
      <c r="E49" s="27"/>
      <c r="F49" s="7"/>
      <c r="G49" s="26"/>
      <c r="H49" s="26"/>
      <c r="I49" s="7"/>
    </row>
    <row r="50" spans="1:10">
      <c r="A50" s="26" t="s">
        <v>55</v>
      </c>
      <c r="B50" s="28" t="s">
        <v>56</v>
      </c>
      <c r="C50" s="42">
        <f>5000000-5000000</f>
        <v>0</v>
      </c>
      <c r="D50" s="8" t="s">
        <v>16</v>
      </c>
      <c r="E50" s="27" t="s">
        <v>57</v>
      </c>
      <c r="F50" s="11">
        <f>0*100%</f>
        <v>0</v>
      </c>
      <c r="G50" s="12">
        <f>0</f>
        <v>0</v>
      </c>
      <c r="H50" s="27" t="s">
        <v>18</v>
      </c>
      <c r="I50" s="27" t="s">
        <v>18</v>
      </c>
      <c r="J50" s="74"/>
    </row>
    <row r="51" spans="1:10">
      <c r="A51" s="26"/>
      <c r="B51" s="52" t="s">
        <v>95</v>
      </c>
      <c r="C51" s="12"/>
      <c r="D51" s="8"/>
      <c r="E51" s="27" t="s">
        <v>20</v>
      </c>
      <c r="F51" s="7"/>
      <c r="G51" s="26"/>
      <c r="H51" s="26"/>
      <c r="I51" s="8"/>
    </row>
    <row r="52" spans="1:10">
      <c r="A52" s="26"/>
      <c r="B52" s="53" t="s">
        <v>96</v>
      </c>
      <c r="C52" s="12"/>
      <c r="D52" s="8"/>
      <c r="E52" s="27"/>
      <c r="F52" s="7"/>
      <c r="G52" s="26"/>
      <c r="H52" s="26"/>
      <c r="I52" s="8"/>
    </row>
    <row r="53" spans="1:10">
      <c r="A53" s="26"/>
      <c r="B53" s="53" t="s">
        <v>97</v>
      </c>
      <c r="C53" s="12"/>
      <c r="D53" s="8"/>
      <c r="E53" s="27"/>
      <c r="F53" s="7"/>
      <c r="G53" s="26"/>
      <c r="H53" s="26"/>
      <c r="I53" s="8"/>
    </row>
    <row r="54" spans="1:10">
      <c r="A54" s="26"/>
      <c r="B54" s="53" t="s">
        <v>98</v>
      </c>
      <c r="C54" s="12"/>
      <c r="D54" s="8"/>
      <c r="E54" s="27"/>
      <c r="F54" s="7"/>
      <c r="G54" s="26"/>
      <c r="H54" s="26"/>
      <c r="I54" s="8"/>
    </row>
    <row r="55" spans="1:10">
      <c r="A55" s="26"/>
      <c r="B55" s="59"/>
      <c r="C55" s="12"/>
      <c r="D55" s="8"/>
      <c r="E55" s="27"/>
      <c r="F55" s="7"/>
      <c r="G55" s="26"/>
      <c r="H55" s="26"/>
      <c r="I55" s="7"/>
    </row>
    <row r="56" spans="1:10">
      <c r="A56" s="26" t="s">
        <v>58</v>
      </c>
      <c r="B56" s="42" t="s">
        <v>59</v>
      </c>
      <c r="C56" s="42">
        <v>4521000</v>
      </c>
      <c r="D56" s="8" t="s">
        <v>16</v>
      </c>
      <c r="E56" s="27" t="s">
        <v>60</v>
      </c>
      <c r="F56" s="11">
        <f t="shared" ref="F56:F62" si="0">(G56/C56)*100%</f>
        <v>0</v>
      </c>
      <c r="G56" s="12">
        <f>0</f>
        <v>0</v>
      </c>
      <c r="H56" s="27" t="s">
        <v>18</v>
      </c>
      <c r="I56" s="8" t="s">
        <v>18</v>
      </c>
    </row>
    <row r="57" spans="1:10">
      <c r="A57" s="26"/>
      <c r="B57" s="8" t="s">
        <v>61</v>
      </c>
      <c r="C57" s="12"/>
      <c r="D57" s="8"/>
      <c r="E57" s="27" t="s">
        <v>20</v>
      </c>
      <c r="F57" s="11"/>
      <c r="G57" s="26"/>
      <c r="H57" s="26"/>
      <c r="I57" s="7"/>
    </row>
    <row r="58" spans="1:10">
      <c r="A58" s="26"/>
      <c r="B58" s="8"/>
      <c r="C58" s="12"/>
      <c r="D58" s="8"/>
      <c r="E58" s="27"/>
      <c r="F58" s="11"/>
      <c r="G58" s="26"/>
      <c r="H58" s="26"/>
      <c r="I58" s="7"/>
    </row>
    <row r="59" spans="1:10">
      <c r="A59" s="26" t="s">
        <v>62</v>
      </c>
      <c r="B59" s="8" t="s">
        <v>63</v>
      </c>
      <c r="C59" s="12">
        <v>7600000</v>
      </c>
      <c r="D59" s="8" t="s">
        <v>16</v>
      </c>
      <c r="E59" s="27" t="s">
        <v>49</v>
      </c>
      <c r="F59" s="11">
        <f t="shared" si="0"/>
        <v>0.69229235131578948</v>
      </c>
      <c r="G59" s="12">
        <v>5261421.87</v>
      </c>
      <c r="H59" s="27" t="s">
        <v>18</v>
      </c>
      <c r="I59" s="8" t="s">
        <v>19</v>
      </c>
    </row>
    <row r="60" spans="1:10">
      <c r="A60" s="26" t="s">
        <v>64</v>
      </c>
      <c r="B60" s="8" t="s">
        <v>28</v>
      </c>
      <c r="C60" s="12"/>
      <c r="D60" s="8"/>
      <c r="E60" s="27" t="s">
        <v>20</v>
      </c>
      <c r="F60" s="11"/>
      <c r="G60" s="26"/>
      <c r="H60" s="26"/>
      <c r="I60" s="7"/>
    </row>
    <row r="61" spans="1:10">
      <c r="A61" s="26"/>
      <c r="B61" s="8"/>
      <c r="C61" s="12"/>
      <c r="D61" s="8"/>
      <c r="E61" s="27"/>
      <c r="F61" s="11"/>
      <c r="G61" s="26"/>
      <c r="H61" s="26"/>
      <c r="I61" s="7"/>
    </row>
    <row r="62" spans="1:10">
      <c r="A62" s="26" t="s">
        <v>65</v>
      </c>
      <c r="B62" s="8" t="s">
        <v>66</v>
      </c>
      <c r="C62" s="9">
        <v>5469477</v>
      </c>
      <c r="D62" s="8" t="s">
        <v>16</v>
      </c>
      <c r="E62" s="27" t="s">
        <v>17</v>
      </c>
      <c r="F62" s="11">
        <f t="shared" si="0"/>
        <v>0</v>
      </c>
      <c r="G62" s="12">
        <f>0</f>
        <v>0</v>
      </c>
      <c r="H62" s="27" t="s">
        <v>18</v>
      </c>
      <c r="I62" s="8" t="s">
        <v>18</v>
      </c>
    </row>
    <row r="63" spans="1:10">
      <c r="A63" s="26"/>
      <c r="B63" s="8"/>
      <c r="C63" s="12"/>
      <c r="D63" s="8"/>
      <c r="E63" s="27" t="s">
        <v>20</v>
      </c>
      <c r="F63" s="7"/>
      <c r="G63" s="26"/>
      <c r="H63" s="26"/>
      <c r="I63" s="7"/>
    </row>
    <row r="64" spans="1:10">
      <c r="A64" s="26"/>
      <c r="B64" s="8"/>
      <c r="C64" s="12"/>
      <c r="D64" s="8"/>
      <c r="E64" s="27"/>
      <c r="F64" s="26"/>
      <c r="G64" s="26"/>
      <c r="H64" s="26"/>
      <c r="I64" s="7"/>
    </row>
    <row r="65" spans="1:9">
      <c r="A65" s="26" t="s">
        <v>67</v>
      </c>
      <c r="B65" s="8" t="s">
        <v>68</v>
      </c>
      <c r="C65" s="12">
        <f>11656000-11656000</f>
        <v>0</v>
      </c>
      <c r="D65" s="8" t="s">
        <v>16</v>
      </c>
      <c r="E65" s="27" t="s">
        <v>26</v>
      </c>
      <c r="F65" s="11">
        <f>0*100%</f>
        <v>0</v>
      </c>
      <c r="G65" s="12">
        <f>0</f>
        <v>0</v>
      </c>
      <c r="H65" s="27" t="s">
        <v>18</v>
      </c>
      <c r="I65" s="8" t="s">
        <v>18</v>
      </c>
    </row>
    <row r="66" spans="1:9">
      <c r="A66" s="26" t="s">
        <v>69</v>
      </c>
      <c r="B66" s="52" t="s">
        <v>95</v>
      </c>
      <c r="C66" s="15"/>
      <c r="D66" s="8"/>
      <c r="E66" s="27" t="s">
        <v>20</v>
      </c>
      <c r="F66" s="7"/>
      <c r="G66" s="26"/>
      <c r="H66" s="26"/>
      <c r="I66" s="8"/>
    </row>
    <row r="67" spans="1:9">
      <c r="A67" s="26" t="s">
        <v>70</v>
      </c>
      <c r="B67" s="53" t="s">
        <v>96</v>
      </c>
      <c r="C67" s="9"/>
      <c r="D67" s="7"/>
      <c r="E67" s="7"/>
      <c r="F67" s="7"/>
      <c r="G67" s="7"/>
      <c r="H67" s="26"/>
      <c r="I67" s="8"/>
    </row>
    <row r="68" spans="1:9">
      <c r="A68" s="7"/>
      <c r="B68" s="53" t="s">
        <v>97</v>
      </c>
      <c r="C68" s="7"/>
      <c r="D68" s="7"/>
      <c r="E68" s="7"/>
      <c r="F68" s="7"/>
      <c r="G68" s="7"/>
      <c r="H68" s="26"/>
      <c r="I68" s="8"/>
    </row>
    <row r="69" spans="1:9">
      <c r="A69" s="19"/>
      <c r="B69" s="60" t="s">
        <v>98</v>
      </c>
      <c r="C69" s="21"/>
      <c r="D69" s="19"/>
      <c r="E69" s="19"/>
      <c r="F69" s="19"/>
      <c r="G69" s="19"/>
      <c r="H69" s="30"/>
      <c r="I69" s="20"/>
    </row>
    <row r="70" spans="1:9">
      <c r="A70" s="23"/>
      <c r="B70" s="61"/>
      <c r="C70" s="24"/>
      <c r="D70" s="23"/>
      <c r="E70" s="23"/>
      <c r="F70" s="23"/>
      <c r="G70" s="23"/>
      <c r="H70" s="23"/>
      <c r="I70" s="23"/>
    </row>
    <row r="71" spans="1:9">
      <c r="A71" s="23"/>
      <c r="B71" s="61"/>
      <c r="C71" s="24"/>
      <c r="D71" s="23"/>
      <c r="E71" s="23"/>
      <c r="F71" s="23"/>
      <c r="G71" s="23"/>
      <c r="H71" s="23"/>
      <c r="I71" s="23"/>
    </row>
    <row r="72" spans="1:9">
      <c r="A72" s="23"/>
      <c r="B72" s="61"/>
      <c r="C72" s="24"/>
      <c r="D72" s="23"/>
      <c r="E72" s="23"/>
      <c r="F72" s="23"/>
      <c r="G72" s="23"/>
      <c r="H72" s="23"/>
      <c r="I72" s="23"/>
    </row>
    <row r="73" spans="1:9" ht="15.75">
      <c r="A73" s="36" t="s">
        <v>38</v>
      </c>
      <c r="B73" s="63" t="s">
        <v>39</v>
      </c>
      <c r="C73" s="63"/>
      <c r="D73" s="63"/>
      <c r="E73" s="63"/>
      <c r="F73" s="63"/>
      <c r="G73" s="63"/>
      <c r="H73" s="63"/>
      <c r="I73" s="63"/>
    </row>
    <row r="74" spans="1:9" ht="15.75">
      <c r="A74" s="63" t="s">
        <v>94</v>
      </c>
      <c r="B74" s="63"/>
      <c r="C74" s="63"/>
      <c r="D74" s="63"/>
      <c r="E74" s="63"/>
      <c r="F74" s="63"/>
      <c r="G74" s="63"/>
      <c r="H74" s="63"/>
      <c r="I74" s="63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 ht="16.5" thickBot="1">
      <c r="A76" s="2" t="s">
        <v>0</v>
      </c>
      <c r="B76" s="1"/>
      <c r="C76" s="1"/>
      <c r="D76" s="1"/>
      <c r="E76" s="1"/>
      <c r="F76" s="1"/>
      <c r="G76" s="1"/>
      <c r="H76" s="1"/>
      <c r="I76" s="1"/>
    </row>
    <row r="77" spans="1:9" ht="15.75">
      <c r="A77" s="64" t="s">
        <v>1</v>
      </c>
      <c r="B77" s="67" t="s">
        <v>2</v>
      </c>
      <c r="C77" s="67" t="s">
        <v>3</v>
      </c>
      <c r="D77" s="67" t="s">
        <v>4</v>
      </c>
      <c r="E77" s="48" t="s">
        <v>5</v>
      </c>
      <c r="F77" s="3" t="s">
        <v>6</v>
      </c>
      <c r="G77" s="70" t="s">
        <v>7</v>
      </c>
      <c r="H77" s="3" t="s">
        <v>8</v>
      </c>
      <c r="I77" s="4"/>
    </row>
    <row r="78" spans="1:9" ht="15.75">
      <c r="A78" s="65"/>
      <c r="B78" s="68"/>
      <c r="C78" s="68"/>
      <c r="D78" s="68"/>
      <c r="E78" s="49" t="s">
        <v>9</v>
      </c>
      <c r="F78" s="5" t="s">
        <v>10</v>
      </c>
      <c r="G78" s="71"/>
      <c r="H78" s="5" t="s">
        <v>11</v>
      </c>
      <c r="I78" s="6" t="s">
        <v>12</v>
      </c>
    </row>
    <row r="79" spans="1:9" ht="16.5" thickBot="1">
      <c r="A79" s="66"/>
      <c r="B79" s="69"/>
      <c r="C79" s="69"/>
      <c r="D79" s="69"/>
      <c r="E79" s="50" t="s">
        <v>13</v>
      </c>
      <c r="F79" s="37" t="s">
        <v>9</v>
      </c>
      <c r="G79" s="72"/>
      <c r="H79" s="37" t="s">
        <v>14</v>
      </c>
      <c r="I79" s="25"/>
    </row>
    <row r="80" spans="1:9">
      <c r="A80" s="7"/>
      <c r="B80" s="43"/>
      <c r="C80" s="12"/>
      <c r="D80" s="8"/>
      <c r="E80" s="8"/>
      <c r="F80" s="7"/>
      <c r="G80" s="7"/>
      <c r="H80" s="26"/>
      <c r="I80" s="7"/>
    </row>
    <row r="81" spans="1:9">
      <c r="A81" s="7" t="s">
        <v>71</v>
      </c>
      <c r="B81" s="43" t="s">
        <v>72</v>
      </c>
      <c r="C81" s="9">
        <f>9356755+8418146</f>
        <v>17774901</v>
      </c>
      <c r="D81" s="8" t="s">
        <v>16</v>
      </c>
      <c r="E81" s="27" t="s">
        <v>26</v>
      </c>
      <c r="F81" s="11">
        <f>(G81/C81)*100%</f>
        <v>0.91072840011879674</v>
      </c>
      <c r="G81" s="12">
        <f>16188107.15</f>
        <v>16188107.15</v>
      </c>
      <c r="H81" s="27" t="s">
        <v>18</v>
      </c>
      <c r="I81" s="8" t="s">
        <v>19</v>
      </c>
    </row>
    <row r="82" spans="1:9">
      <c r="A82" s="7"/>
      <c r="B82" s="44" t="s">
        <v>73</v>
      </c>
      <c r="C82" s="12"/>
      <c r="D82" s="8"/>
      <c r="E82" s="27" t="s">
        <v>20</v>
      </c>
      <c r="F82" s="7"/>
      <c r="G82" s="26"/>
      <c r="H82" s="26"/>
      <c r="I82" s="7"/>
    </row>
    <row r="83" spans="1:9">
      <c r="A83" s="7"/>
      <c r="B83" s="43" t="s">
        <v>72</v>
      </c>
      <c r="C83" s="12"/>
      <c r="D83" s="8"/>
      <c r="E83" s="27"/>
      <c r="F83" s="7"/>
      <c r="G83" s="26"/>
      <c r="H83" s="26"/>
      <c r="I83" s="7"/>
    </row>
    <row r="84" spans="1:9">
      <c r="A84" s="7"/>
      <c r="B84" s="44" t="s">
        <v>74</v>
      </c>
      <c r="C84" s="12"/>
      <c r="D84" s="8"/>
      <c r="E84" s="27"/>
      <c r="F84" s="7"/>
      <c r="G84" s="26"/>
      <c r="H84" s="26"/>
      <c r="I84" s="7"/>
    </row>
    <row r="85" spans="1:9">
      <c r="A85" s="7"/>
      <c r="B85" s="44"/>
      <c r="C85" s="12"/>
      <c r="D85" s="8"/>
      <c r="E85" s="27"/>
      <c r="F85" s="7"/>
      <c r="G85" s="26"/>
      <c r="H85" s="26"/>
      <c r="I85" s="7"/>
    </row>
    <row r="86" spans="1:9" ht="15.75">
      <c r="A86" s="16" t="s">
        <v>29</v>
      </c>
      <c r="B86" s="43"/>
      <c r="C86" s="12"/>
      <c r="D86" s="8"/>
      <c r="E86" s="27"/>
      <c r="F86" s="7"/>
      <c r="G86" s="26"/>
      <c r="H86" s="26"/>
      <c r="I86" s="7"/>
    </row>
    <row r="87" spans="1:9">
      <c r="A87" s="7"/>
      <c r="B87" s="45"/>
      <c r="C87" s="26"/>
      <c r="D87" s="7"/>
      <c r="E87" s="26"/>
      <c r="F87" s="7"/>
      <c r="G87" s="26"/>
      <c r="H87" s="26"/>
      <c r="I87" s="7"/>
    </row>
    <row r="88" spans="1:9">
      <c r="A88" s="7" t="s">
        <v>75</v>
      </c>
      <c r="B88" s="43" t="s">
        <v>76</v>
      </c>
      <c r="C88" s="15">
        <f>2244000+2866000+1323000+4144000+3332700+1985000+3130000+2226000+582000+1461000+2944000</f>
        <v>26237700</v>
      </c>
      <c r="D88" s="8" t="s">
        <v>16</v>
      </c>
      <c r="E88" s="8" t="s">
        <v>77</v>
      </c>
      <c r="F88" s="11">
        <f>(G88/C88)*100%</f>
        <v>0.15293405252747003</v>
      </c>
      <c r="G88" s="12">
        <f>4012637.79</f>
        <v>4012637.79</v>
      </c>
      <c r="H88" s="27" t="s">
        <v>18</v>
      </c>
      <c r="I88" s="8" t="s">
        <v>19</v>
      </c>
    </row>
    <row r="89" spans="1:9">
      <c r="A89" s="7"/>
      <c r="B89" s="43" t="s">
        <v>78</v>
      </c>
      <c r="C89" s="15"/>
      <c r="D89" s="8"/>
      <c r="E89" s="8" t="s">
        <v>30</v>
      </c>
      <c r="F89" s="8"/>
      <c r="G89" s="8"/>
      <c r="H89" s="27"/>
      <c r="I89" s="8"/>
    </row>
    <row r="90" spans="1:9">
      <c r="A90" s="7"/>
      <c r="B90" s="43" t="s">
        <v>79</v>
      </c>
      <c r="C90" s="9"/>
      <c r="D90" s="7"/>
      <c r="E90" s="7"/>
      <c r="F90" s="7"/>
      <c r="G90" s="7"/>
      <c r="H90" s="26"/>
      <c r="I90" s="7"/>
    </row>
    <row r="91" spans="1:9">
      <c r="A91" s="7"/>
      <c r="B91" s="43" t="s">
        <v>80</v>
      </c>
      <c r="C91" s="7"/>
      <c r="D91" s="7"/>
      <c r="E91" s="7"/>
      <c r="F91" s="7"/>
      <c r="G91" s="7"/>
      <c r="H91" s="26"/>
      <c r="I91" s="7"/>
    </row>
    <row r="92" spans="1:9">
      <c r="A92" s="7"/>
      <c r="B92" s="46" t="s">
        <v>81</v>
      </c>
      <c r="C92" s="12"/>
      <c r="D92" s="8"/>
      <c r="E92" s="27"/>
      <c r="F92" s="7"/>
      <c r="G92" s="26"/>
      <c r="H92" s="26"/>
      <c r="I92" s="7"/>
    </row>
    <row r="93" spans="1:9">
      <c r="A93" s="7"/>
      <c r="B93" s="43" t="s">
        <v>82</v>
      </c>
      <c r="C93" s="12"/>
      <c r="D93" s="8"/>
      <c r="E93" s="27"/>
      <c r="F93" s="7"/>
      <c r="G93" s="26"/>
      <c r="H93" s="26"/>
      <c r="I93" s="7"/>
    </row>
    <row r="94" spans="1:9">
      <c r="A94" s="7"/>
      <c r="B94" s="46" t="s">
        <v>83</v>
      </c>
      <c r="C94" s="12"/>
      <c r="D94" s="8"/>
      <c r="E94" s="27"/>
      <c r="F94" s="7"/>
      <c r="G94" s="26"/>
      <c r="H94" s="26"/>
      <c r="I94" s="7"/>
    </row>
    <row r="95" spans="1:9">
      <c r="A95" s="7"/>
      <c r="B95" s="43" t="s">
        <v>31</v>
      </c>
      <c r="C95" s="12"/>
      <c r="D95" s="8"/>
      <c r="E95" s="27"/>
      <c r="F95" s="7"/>
      <c r="G95" s="26"/>
      <c r="H95" s="26"/>
      <c r="I95" s="7"/>
    </row>
    <row r="96" spans="1:9">
      <c r="A96" s="7"/>
      <c r="B96" s="43" t="s">
        <v>84</v>
      </c>
      <c r="C96" s="9"/>
      <c r="D96" s="8"/>
      <c r="E96" s="8"/>
      <c r="F96" s="11"/>
      <c r="G96" s="15"/>
      <c r="H96" s="27"/>
      <c r="I96" s="8"/>
    </row>
    <row r="97" spans="1:9">
      <c r="A97" s="7"/>
      <c r="B97" s="43" t="s">
        <v>53</v>
      </c>
      <c r="C97" s="12"/>
      <c r="D97" s="8"/>
      <c r="E97" s="27"/>
      <c r="F97" s="7"/>
      <c r="G97" s="26"/>
      <c r="H97" s="26"/>
      <c r="I97" s="7"/>
    </row>
    <row r="98" spans="1:9">
      <c r="A98" s="7"/>
      <c r="B98" s="43" t="s">
        <v>85</v>
      </c>
      <c r="C98" s="12"/>
      <c r="D98" s="8"/>
      <c r="E98" s="27"/>
      <c r="F98" s="7"/>
      <c r="G98" s="26"/>
      <c r="H98" s="26"/>
      <c r="I98" s="7"/>
    </row>
    <row r="99" spans="1:9">
      <c r="A99" s="7"/>
      <c r="B99" s="43" t="s">
        <v>31</v>
      </c>
      <c r="C99" s="12"/>
      <c r="D99" s="8"/>
      <c r="E99" s="27"/>
      <c r="F99" s="7"/>
      <c r="G99" s="26"/>
      <c r="H99" s="26"/>
      <c r="I99" s="7"/>
    </row>
    <row r="100" spans="1:9">
      <c r="A100" s="7"/>
      <c r="B100" s="45" t="s">
        <v>86</v>
      </c>
      <c r="C100" s="26"/>
      <c r="D100" s="7"/>
      <c r="E100" s="26"/>
      <c r="F100" s="7"/>
      <c r="G100" s="26"/>
      <c r="H100" s="26"/>
      <c r="I100" s="7"/>
    </row>
    <row r="101" spans="1:9">
      <c r="A101" s="7"/>
      <c r="B101" s="43" t="s">
        <v>31</v>
      </c>
      <c r="C101" s="15"/>
      <c r="D101" s="8"/>
      <c r="E101" s="8"/>
      <c r="F101" s="11"/>
      <c r="G101" s="15"/>
      <c r="H101" s="27"/>
      <c r="I101" s="8"/>
    </row>
    <row r="102" spans="1:9">
      <c r="A102" s="7"/>
      <c r="B102" s="43" t="s">
        <v>87</v>
      </c>
      <c r="C102" s="15"/>
      <c r="D102" s="8"/>
      <c r="E102" s="8"/>
      <c r="F102" s="8"/>
      <c r="G102" s="8"/>
      <c r="H102" s="27"/>
      <c r="I102" s="8"/>
    </row>
    <row r="103" spans="1:9">
      <c r="A103" s="7"/>
      <c r="B103" s="43" t="s">
        <v>82</v>
      </c>
      <c r="C103" s="9"/>
      <c r="D103" s="7"/>
      <c r="E103" s="7"/>
      <c r="F103" s="7"/>
      <c r="G103" s="7"/>
      <c r="H103" s="26"/>
      <c r="I103" s="7"/>
    </row>
    <row r="104" spans="1:9">
      <c r="A104" s="7"/>
      <c r="B104" s="43"/>
      <c r="C104" s="7"/>
      <c r="D104" s="7"/>
      <c r="E104" s="7"/>
      <c r="F104" s="7"/>
      <c r="G104" s="7"/>
      <c r="H104" s="26"/>
      <c r="I104" s="7"/>
    </row>
    <row r="105" spans="1:9">
      <c r="A105" s="19"/>
      <c r="B105" s="62"/>
      <c r="C105" s="21"/>
      <c r="D105" s="19"/>
      <c r="E105" s="19"/>
      <c r="F105" s="19"/>
      <c r="G105" s="19"/>
      <c r="H105" s="30"/>
      <c r="I105" s="19"/>
    </row>
    <row r="106" spans="1:9">
      <c r="A106" s="23"/>
      <c r="B106" s="61"/>
      <c r="C106" s="24"/>
      <c r="D106" s="23"/>
      <c r="E106" s="23"/>
      <c r="F106" s="23"/>
      <c r="G106" s="23"/>
      <c r="H106" s="23"/>
      <c r="I106" s="23"/>
    </row>
    <row r="107" spans="1:9">
      <c r="A107" s="23"/>
      <c r="B107" s="61"/>
      <c r="C107" s="24"/>
      <c r="D107" s="23"/>
      <c r="E107" s="23"/>
      <c r="F107" s="23"/>
      <c r="G107" s="23"/>
      <c r="H107" s="23"/>
      <c r="I107" s="23"/>
    </row>
    <row r="108" spans="1:9">
      <c r="A108" s="23"/>
      <c r="B108" s="61"/>
      <c r="C108" s="24"/>
      <c r="D108" s="23"/>
      <c r="E108" s="23"/>
      <c r="F108" s="23"/>
      <c r="G108" s="23"/>
      <c r="H108" s="23"/>
      <c r="I108" s="23"/>
    </row>
    <row r="109" spans="1:9" ht="15.75">
      <c r="A109" s="36" t="s">
        <v>38</v>
      </c>
      <c r="B109" s="63" t="s">
        <v>39</v>
      </c>
      <c r="C109" s="63"/>
      <c r="D109" s="63"/>
      <c r="E109" s="63"/>
      <c r="F109" s="63"/>
      <c r="G109" s="63"/>
      <c r="H109" s="63"/>
      <c r="I109" s="63"/>
    </row>
    <row r="110" spans="1:9" ht="15.75">
      <c r="A110" s="63" t="s">
        <v>94</v>
      </c>
      <c r="B110" s="63"/>
      <c r="C110" s="63"/>
      <c r="D110" s="63"/>
      <c r="E110" s="63"/>
      <c r="F110" s="63"/>
      <c r="G110" s="63"/>
      <c r="H110" s="63"/>
      <c r="I110" s="63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6.5" thickBot="1">
      <c r="A112" s="2" t="s">
        <v>0</v>
      </c>
      <c r="B112" s="1"/>
      <c r="C112" s="1"/>
      <c r="D112" s="1"/>
      <c r="E112" s="1"/>
      <c r="F112" s="1"/>
      <c r="G112" s="1"/>
      <c r="H112" s="1"/>
      <c r="I112" s="1"/>
    </row>
    <row r="113" spans="1:9" ht="15.75">
      <c r="A113" s="64" t="s">
        <v>1</v>
      </c>
      <c r="B113" s="67" t="s">
        <v>2</v>
      </c>
      <c r="C113" s="67" t="s">
        <v>3</v>
      </c>
      <c r="D113" s="67" t="s">
        <v>4</v>
      </c>
      <c r="E113" s="48" t="s">
        <v>5</v>
      </c>
      <c r="F113" s="3" t="s">
        <v>6</v>
      </c>
      <c r="G113" s="70" t="s">
        <v>7</v>
      </c>
      <c r="H113" s="3" t="s">
        <v>8</v>
      </c>
      <c r="I113" s="4"/>
    </row>
    <row r="114" spans="1:9" ht="15.75">
      <c r="A114" s="65"/>
      <c r="B114" s="68"/>
      <c r="C114" s="68"/>
      <c r="D114" s="68"/>
      <c r="E114" s="49" t="s">
        <v>9</v>
      </c>
      <c r="F114" s="5" t="s">
        <v>10</v>
      </c>
      <c r="G114" s="71"/>
      <c r="H114" s="5" t="s">
        <v>11</v>
      </c>
      <c r="I114" s="6" t="s">
        <v>12</v>
      </c>
    </row>
    <row r="115" spans="1:9" ht="16.5" thickBot="1">
      <c r="A115" s="66"/>
      <c r="B115" s="69"/>
      <c r="C115" s="69"/>
      <c r="D115" s="69"/>
      <c r="E115" s="50" t="s">
        <v>13</v>
      </c>
      <c r="F115" s="37" t="s">
        <v>9</v>
      </c>
      <c r="G115" s="72"/>
      <c r="H115" s="37" t="s">
        <v>14</v>
      </c>
      <c r="I115" s="25"/>
    </row>
    <row r="116" spans="1:9">
      <c r="A116" s="7"/>
      <c r="B116" s="7"/>
      <c r="C116" s="9"/>
      <c r="D116" s="7"/>
      <c r="E116" s="7"/>
      <c r="F116" s="7"/>
      <c r="G116" s="7"/>
      <c r="H116" s="26"/>
      <c r="I116" s="7"/>
    </row>
    <row r="117" spans="1:9">
      <c r="A117" s="7"/>
      <c r="B117" s="28" t="s">
        <v>88</v>
      </c>
      <c r="C117" s="9"/>
      <c r="D117" s="7"/>
      <c r="E117" s="7"/>
      <c r="F117" s="26"/>
      <c r="G117" s="7"/>
      <c r="H117" s="26"/>
      <c r="I117" s="7"/>
    </row>
    <row r="118" spans="1:9">
      <c r="A118" s="7"/>
      <c r="B118" s="8" t="s">
        <v>89</v>
      </c>
      <c r="C118" s="9"/>
      <c r="D118" s="7"/>
      <c r="E118" s="7"/>
      <c r="F118" s="26"/>
      <c r="G118" s="7"/>
      <c r="H118" s="26"/>
      <c r="I118" s="7"/>
    </row>
    <row r="119" spans="1:9">
      <c r="A119" s="7"/>
      <c r="B119" s="8" t="s">
        <v>90</v>
      </c>
      <c r="C119" s="9"/>
      <c r="D119" s="7"/>
      <c r="E119" s="7"/>
      <c r="F119" s="26"/>
      <c r="G119" s="7"/>
      <c r="H119" s="26"/>
      <c r="I119" s="7"/>
    </row>
    <row r="120" spans="1:9">
      <c r="A120" s="7"/>
      <c r="B120" s="8" t="s">
        <v>91</v>
      </c>
      <c r="C120" s="9"/>
      <c r="D120" s="7"/>
      <c r="E120" s="7"/>
      <c r="F120" s="26"/>
      <c r="G120" s="7"/>
      <c r="H120" s="26"/>
      <c r="I120" s="7"/>
    </row>
    <row r="121" spans="1:9">
      <c r="A121" s="7"/>
      <c r="B121" s="8" t="s">
        <v>92</v>
      </c>
      <c r="C121" s="9"/>
      <c r="D121" s="7"/>
      <c r="E121" s="7"/>
      <c r="F121" s="26"/>
      <c r="G121" s="7"/>
      <c r="H121" s="26"/>
      <c r="I121" s="7"/>
    </row>
    <row r="122" spans="1:9">
      <c r="A122" s="7"/>
      <c r="B122" s="8" t="s">
        <v>93</v>
      </c>
      <c r="C122" s="9"/>
      <c r="D122" s="7"/>
      <c r="E122" s="7"/>
      <c r="F122" s="26"/>
      <c r="G122" s="7"/>
      <c r="H122" s="26"/>
      <c r="I122" s="7"/>
    </row>
    <row r="123" spans="1:9">
      <c r="A123" s="7"/>
      <c r="B123" s="8"/>
      <c r="C123" s="9"/>
      <c r="D123" s="7"/>
      <c r="E123" s="7"/>
      <c r="F123" s="26"/>
      <c r="G123" s="7"/>
      <c r="H123" s="26"/>
      <c r="I123" s="7"/>
    </row>
    <row r="124" spans="1:9">
      <c r="A124" s="7"/>
      <c r="B124" s="8"/>
      <c r="C124" s="9"/>
      <c r="D124" s="7"/>
      <c r="E124" s="7"/>
      <c r="F124" s="26"/>
      <c r="G124" s="7"/>
      <c r="H124" s="26"/>
      <c r="I124" s="7"/>
    </row>
    <row r="125" spans="1:9">
      <c r="A125" s="7"/>
      <c r="B125" s="8"/>
      <c r="C125" s="9"/>
      <c r="D125" s="7"/>
      <c r="E125" s="7"/>
      <c r="F125" s="26"/>
      <c r="G125" s="7"/>
      <c r="H125" s="26"/>
      <c r="I125" s="7"/>
    </row>
    <row r="126" spans="1:9">
      <c r="A126" s="7"/>
      <c r="B126" s="8"/>
      <c r="C126" s="9"/>
      <c r="D126" s="8"/>
      <c r="E126" s="8"/>
      <c r="F126" s="11"/>
      <c r="G126" s="15"/>
      <c r="H126" s="8"/>
      <c r="I126" s="8"/>
    </row>
    <row r="127" spans="1:9">
      <c r="A127" s="19"/>
      <c r="B127" s="20"/>
      <c r="C127" s="21"/>
      <c r="D127" s="19"/>
      <c r="E127" s="20"/>
      <c r="F127" s="19"/>
      <c r="G127" s="19"/>
      <c r="H127" s="30"/>
      <c r="I127" s="19"/>
    </row>
    <row r="128" spans="1:9">
      <c r="A128" s="7"/>
      <c r="B128" s="8"/>
      <c r="C128" s="9"/>
      <c r="D128" s="7"/>
      <c r="E128" s="8"/>
      <c r="F128" s="7"/>
      <c r="G128" s="7"/>
      <c r="H128" s="26"/>
      <c r="I128" s="7"/>
    </row>
    <row r="129" spans="1:9" ht="15.75">
      <c r="A129" s="31" t="s">
        <v>32</v>
      </c>
      <c r="B129" s="32"/>
      <c r="C129" s="33">
        <f>C8+C14+C16+C19+C22+C29+C50+C56+C59+C62+C65+C81+C88</f>
        <v>135061078</v>
      </c>
      <c r="D129" s="34"/>
      <c r="E129" s="32"/>
      <c r="F129" s="47">
        <f>(G129/C129)*100%</f>
        <v>0.25981727541075894</v>
      </c>
      <c r="G129" s="33">
        <f>G8+G14+G16+G19+G22+G29+G50+G56+G59+G62+G65+G81+G88</f>
        <v>35091201.299999997</v>
      </c>
      <c r="H129" s="31"/>
      <c r="I129" s="34"/>
    </row>
    <row r="130" spans="1:9">
      <c r="A130" s="19"/>
      <c r="B130" s="20"/>
      <c r="C130" s="21"/>
      <c r="D130" s="20"/>
      <c r="E130" s="29"/>
      <c r="F130" s="20"/>
      <c r="G130" s="20"/>
      <c r="H130" s="35"/>
      <c r="I130" s="20"/>
    </row>
    <row r="131" spans="1:9">
      <c r="A131" s="1" t="s">
        <v>33</v>
      </c>
      <c r="B131" s="1"/>
      <c r="C131" s="1"/>
      <c r="D131" s="1"/>
      <c r="E131" s="1"/>
      <c r="F131" s="1"/>
      <c r="G131" s="1"/>
      <c r="H131" s="1"/>
      <c r="I131" s="1"/>
    </row>
    <row r="132" spans="1:9">
      <c r="A132" s="1"/>
      <c r="B132" s="1"/>
      <c r="C132" s="1"/>
      <c r="D132" s="1"/>
      <c r="E132" s="1"/>
      <c r="F132" s="1"/>
      <c r="G132" s="1"/>
      <c r="H132" s="1"/>
      <c r="I132" s="1"/>
    </row>
    <row r="133" spans="1:9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75">
      <c r="A134" s="2" t="s">
        <v>34</v>
      </c>
      <c r="B134" s="2"/>
      <c r="C134" s="2"/>
      <c r="D134" s="2"/>
      <c r="E134" s="2" t="s">
        <v>37</v>
      </c>
      <c r="F134" s="2"/>
      <c r="G134" s="2"/>
      <c r="H134" s="2"/>
      <c r="I134" s="2"/>
    </row>
    <row r="135" spans="1:9" ht="15.75">
      <c r="A135" s="2" t="s">
        <v>35</v>
      </c>
      <c r="B135" s="2"/>
      <c r="C135" s="2"/>
      <c r="D135" s="2"/>
      <c r="E135" s="2" t="s">
        <v>36</v>
      </c>
      <c r="F135" s="2"/>
      <c r="G135" s="2"/>
      <c r="H135" s="2"/>
      <c r="I135" s="2"/>
    </row>
    <row r="136" spans="1:9">
      <c r="A136" s="1"/>
      <c r="B136" s="1"/>
      <c r="C136" s="1"/>
      <c r="D136" s="1"/>
      <c r="E136" s="1"/>
      <c r="F136" s="1"/>
      <c r="G136" s="1"/>
      <c r="H136" s="1"/>
      <c r="I136" s="1"/>
    </row>
    <row r="137" spans="1:9">
      <c r="A137" s="1"/>
      <c r="B137" s="1"/>
      <c r="C137" s="1"/>
      <c r="D137" s="1"/>
      <c r="E137" s="1"/>
      <c r="F137" s="1"/>
      <c r="G137" s="1"/>
      <c r="H137" s="1"/>
      <c r="I137" s="1"/>
    </row>
    <row r="138" spans="1:9">
      <c r="A138" s="1"/>
      <c r="B138" s="1"/>
      <c r="C138" s="1"/>
      <c r="D138" s="1"/>
      <c r="E138" s="1"/>
      <c r="F138" s="1"/>
      <c r="G138" s="1"/>
      <c r="H138" s="1"/>
      <c r="I138" s="1"/>
    </row>
    <row r="139" spans="1:9">
      <c r="A139" s="1"/>
      <c r="B139" s="1"/>
      <c r="C139" s="1"/>
      <c r="D139" s="1"/>
      <c r="E139" s="1"/>
      <c r="F139" s="1"/>
      <c r="G139" s="1"/>
      <c r="H139" s="1"/>
      <c r="I139" s="1"/>
    </row>
    <row r="140" spans="1:9">
      <c r="A140" s="1"/>
      <c r="B140" s="1"/>
      <c r="C140" s="1"/>
      <c r="D140" s="1"/>
      <c r="E140" s="1"/>
      <c r="F140" s="1"/>
      <c r="G140" s="1"/>
      <c r="H140" s="1"/>
      <c r="I140" s="1"/>
    </row>
    <row r="141" spans="1:9">
      <c r="A141" s="1"/>
      <c r="B141" s="1"/>
      <c r="C141" s="1"/>
      <c r="D141" s="1"/>
      <c r="E141" s="1"/>
      <c r="F141" s="1"/>
      <c r="G141" s="1"/>
      <c r="H141" s="1"/>
      <c r="I141" s="1"/>
    </row>
  </sheetData>
  <mergeCells count="28">
    <mergeCell ref="B1:I1"/>
    <mergeCell ref="A2:I2"/>
    <mergeCell ref="A4:A6"/>
    <mergeCell ref="B4:B6"/>
    <mergeCell ref="C4:C6"/>
    <mergeCell ref="D4:D6"/>
    <mergeCell ref="G4:G6"/>
    <mergeCell ref="B73:I73"/>
    <mergeCell ref="A74:I74"/>
    <mergeCell ref="B36:I36"/>
    <mergeCell ref="A37:I37"/>
    <mergeCell ref="A40:A42"/>
    <mergeCell ref="B40:B42"/>
    <mergeCell ref="C40:C42"/>
    <mergeCell ref="D40:D42"/>
    <mergeCell ref="G40:G42"/>
    <mergeCell ref="A77:A79"/>
    <mergeCell ref="B77:B79"/>
    <mergeCell ref="C77:C79"/>
    <mergeCell ref="D77:D79"/>
    <mergeCell ref="G77:G79"/>
    <mergeCell ref="B109:I109"/>
    <mergeCell ref="A110:I110"/>
    <mergeCell ref="A113:A115"/>
    <mergeCell ref="B113:B115"/>
    <mergeCell ref="C113:C115"/>
    <mergeCell ref="D113:D115"/>
    <mergeCell ref="G113:G115"/>
  </mergeCells>
  <pageMargins left="0.7" right="0.7" top="0.49" bottom="0.75" header="0.3" footer="0.3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xyz</dc:creator>
  <cp:lastModifiedBy>xyz</cp:lastModifiedBy>
  <cp:lastPrinted>2020-07-08T18:46:51Z</cp:lastPrinted>
  <dcterms:created xsi:type="dcterms:W3CDTF">2019-09-12T19:53:45Z</dcterms:created>
  <dcterms:modified xsi:type="dcterms:W3CDTF">2020-07-08T20:25:00Z</dcterms:modified>
</cp:coreProperties>
</file>